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Monika\Desktop\feladatok\"/>
    </mc:Choice>
  </mc:AlternateContent>
  <xr:revisionPtr revIDLastSave="0" documentId="13_ncr:1_{59E088D4-A1EA-4AAB-90F5-820FAF0C5EBB}" xr6:coauthVersionLast="45" xr6:coauthVersionMax="45" xr10:uidLastSave="{00000000-0000-0000-0000-000000000000}"/>
  <bookViews>
    <workbookView xWindow="-108" yWindow="-108" windowWidth="23256" windowHeight="12576" activeTab="1" xr2:uid="{BBABC6DA-1D25-425E-9FD0-B58EF2976F7C}"/>
  </bookViews>
  <sheets>
    <sheet name="Dátumok" sheetId="1" r:id="rId1"/>
    <sheet name="Bolygók" sheetId="2" r:id="rId2"/>
  </sheets>
  <definedNames>
    <definedName name="skylab" localSheetId="0">Dátumok!#REF!</definedName>
    <definedName name="szaljut" localSheetId="0">Dátumok!$C$41</definedName>
    <definedName name="szojuz" localSheetId="0">Dátumok!$C$51</definedName>
    <definedName name="viking" localSheetId="0">Dátumok!$C$53</definedName>
    <definedName name="vosztok" localSheetId="0">Dátumok!$C$14</definedName>
    <definedName name="voyager1" localSheetId="0">Dátumok!$C$59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I9" i="2"/>
  <c r="J9" i="2"/>
  <c r="C9" i="2"/>
  <c r="D4" i="2"/>
  <c r="E4" i="2"/>
  <c r="F4" i="2"/>
  <c r="G4" i="2"/>
  <c r="H4" i="2"/>
  <c r="I4" i="2"/>
  <c r="J4" i="2"/>
  <c r="C4" i="2"/>
  <c r="N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3" i="1"/>
  <c r="G19" i="1"/>
  <c r="G20" i="1" l="1"/>
  <c r="G18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G5" i="1" l="1"/>
  <c r="G11" i="1"/>
  <c r="G3" i="1"/>
  <c r="G12" i="1"/>
  <c r="G8" i="1"/>
  <c r="G4" i="1"/>
  <c r="G7" i="1"/>
  <c r="G14" i="1"/>
  <c r="G10" i="1"/>
  <c r="G6" i="1"/>
  <c r="G13" i="1"/>
  <c r="G9" i="1"/>
</calcChain>
</file>

<file path=xl/sharedStrings.xml><?xml version="1.0" encoding="utf-8"?>
<sst xmlns="http://schemas.openxmlformats.org/spreadsheetml/2006/main" count="270" uniqueCount="159">
  <si>
    <t>űrobjektum neve</t>
  </si>
  <si>
    <t>tervezett célégitest</t>
  </si>
  <si>
    <t>Tiros-1</t>
  </si>
  <si>
    <t>Venyera-1</t>
  </si>
  <si>
    <t>Vénusz</t>
  </si>
  <si>
    <t>Vosztok-1</t>
  </si>
  <si>
    <t>Mercury MR-3</t>
  </si>
  <si>
    <t>Vosztok-2</t>
  </si>
  <si>
    <t>Discoverer-36</t>
  </si>
  <si>
    <t>Mercury MA-6</t>
  </si>
  <si>
    <t>Telstar-1</t>
  </si>
  <si>
    <t>Vosztok-3 is -4</t>
  </si>
  <si>
    <t>Marsz-1</t>
  </si>
  <si>
    <t>Mars</t>
  </si>
  <si>
    <t>Mariner-2</t>
  </si>
  <si>
    <t>Vosztok-6</t>
  </si>
  <si>
    <t>Poljot-1</t>
  </si>
  <si>
    <t>Kozmosz-23</t>
  </si>
  <si>
    <t>Ranger-7</t>
  </si>
  <si>
    <t>OGO-1</t>
  </si>
  <si>
    <t>Voszhod</t>
  </si>
  <si>
    <t>Zond-2</t>
  </si>
  <si>
    <t>Voszhod-2</t>
  </si>
  <si>
    <t>Gemini-6 is -7</t>
  </si>
  <si>
    <t>Luna-9</t>
  </si>
  <si>
    <t>Luna-10</t>
  </si>
  <si>
    <t>Lunar Orbiter-1</t>
  </si>
  <si>
    <t>Zond-5</t>
  </si>
  <si>
    <t>Apollo-8</t>
  </si>
  <si>
    <t>Apollo-11</t>
  </si>
  <si>
    <t>Szputnyik-1</t>
  </si>
  <si>
    <t>Szputnyik-2</t>
  </si>
  <si>
    <t>Explorer-1</t>
  </si>
  <si>
    <t>SCORE</t>
  </si>
  <si>
    <t>Luna-1</t>
  </si>
  <si>
    <t>Discoverer-1</t>
  </si>
  <si>
    <t>Pioneer-4</t>
  </si>
  <si>
    <t>Luna-2</t>
  </si>
  <si>
    <t>Luna-3</t>
  </si>
  <si>
    <t>Luna-16</t>
  </si>
  <si>
    <t>Lunohod-1</t>
  </si>
  <si>
    <t>Venyera-7</t>
  </si>
  <si>
    <t>Szaljut-1</t>
  </si>
  <si>
    <t>Apollo-15</t>
  </si>
  <si>
    <t>Mariner-9</t>
  </si>
  <si>
    <t>Pioneer-10</t>
  </si>
  <si>
    <t>Jupiter</t>
  </si>
  <si>
    <t>Tanya</t>
  </si>
  <si>
    <t>Landsat-1</t>
  </si>
  <si>
    <t>Apollo-17</t>
  </si>
  <si>
    <t>Mariner-10</t>
  </si>
  <si>
    <t>Merkúr</t>
  </si>
  <si>
    <t>Helios-1</t>
  </si>
  <si>
    <t>Szojuz</t>
  </si>
  <si>
    <t>Venyera-9</t>
  </si>
  <si>
    <t>Viking</t>
  </si>
  <si>
    <t>Voyager-2</t>
  </si>
  <si>
    <t>Szaturnusz</t>
  </si>
  <si>
    <t>Uránusz</t>
  </si>
  <si>
    <t>Neptunusz</t>
  </si>
  <si>
    <t>Szaljut-6</t>
  </si>
  <si>
    <t>Pioneer Venus-1</t>
  </si>
  <si>
    <t>Voyager-1</t>
  </si>
  <si>
    <t>Pioneer-11</t>
  </si>
  <si>
    <t>Columbia</t>
  </si>
  <si>
    <t>Challenger</t>
  </si>
  <si>
    <t>Discovery</t>
  </si>
  <si>
    <t>Atlantis</t>
  </si>
  <si>
    <t>Venyera-13</t>
  </si>
  <si>
    <t>Venyera-15-16</t>
  </si>
  <si>
    <t>Vega</t>
  </si>
  <si>
    <t>Halley-üstökös</t>
  </si>
  <si>
    <t>Vega-1</t>
  </si>
  <si>
    <t>Mir</t>
  </si>
  <si>
    <t>Giotto</t>
  </si>
  <si>
    <t>Grigg-Skjellerup-üstökös</t>
  </si>
  <si>
    <t>Enyergija</t>
  </si>
  <si>
    <t>Magellan</t>
  </si>
  <si>
    <t>HST</t>
  </si>
  <si>
    <t>Ulysses</t>
  </si>
  <si>
    <t>Galileo</t>
  </si>
  <si>
    <t>Föld</t>
  </si>
  <si>
    <t>Ida</t>
  </si>
  <si>
    <t>SOHO</t>
  </si>
  <si>
    <t>NEAR</t>
  </si>
  <si>
    <t>Eros</t>
  </si>
  <si>
    <t>Mathilde</t>
  </si>
  <si>
    <t>Mars Global Surveyor</t>
  </si>
  <si>
    <t>Mars Pathfinder</t>
  </si>
  <si>
    <t>Lunar Prospector</t>
  </si>
  <si>
    <t>Hold</t>
  </si>
  <si>
    <t>Alfa</t>
  </si>
  <si>
    <t>ISO</t>
  </si>
  <si>
    <t>Titán</t>
  </si>
  <si>
    <t>ISS</t>
  </si>
  <si>
    <t>Mars Surveyor 98.</t>
  </si>
  <si>
    <t>Mars Surveyor 98</t>
  </si>
  <si>
    <t>Europa</t>
  </si>
  <si>
    <t>Stardust</t>
  </si>
  <si>
    <t>Wild 2</t>
  </si>
  <si>
    <t>MGS Mars Orbiter Camera</t>
  </si>
  <si>
    <t>Mars Global Surveyor (MGS)</t>
  </si>
  <si>
    <t>Chandra</t>
  </si>
  <si>
    <t>Mars Surveyor '98</t>
  </si>
  <si>
    <t>Terra</t>
  </si>
  <si>
    <t>Nap déli-északi pólusa</t>
  </si>
  <si>
    <t>MPL</t>
  </si>
  <si>
    <t>Near</t>
  </si>
  <si>
    <t>DS1</t>
  </si>
  <si>
    <t>West-Kohoutek-Ikemura üstökös</t>
  </si>
  <si>
    <t>MGS</t>
  </si>
  <si>
    <t>Wild-2</t>
  </si>
  <si>
    <t>Cassini</t>
  </si>
  <si>
    <t>West-Kohoutek-Ikemura üstökös</t>
  </si>
  <si>
    <r>
      <t>Pálya menti átlagos</t>
    </r>
    <r>
      <rPr>
        <u/>
        <sz val="10"/>
        <color rgb="FF008080"/>
        <rFont val="Times New Roman"/>
        <family val="1"/>
        <charset val="238"/>
      </rPr>
      <t> </t>
    </r>
    <r>
      <rPr>
        <sz val="10"/>
        <color theme="1"/>
        <rFont val="Times New Roman"/>
        <family val="1"/>
        <charset val="238"/>
      </rPr>
      <t>sebesség (km/s)</t>
    </r>
  </si>
  <si>
    <t>Légkör fő alkotói</t>
  </si>
  <si>
    <t>-</t>
  </si>
  <si>
    <r>
      <t>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N</t>
    </r>
    <r>
      <rPr>
        <vertAlign val="subscript"/>
        <sz val="10"/>
        <color theme="1"/>
        <rFont val="Times New Roman"/>
        <family val="1"/>
        <charset val="238"/>
      </rPr>
      <t>2</t>
    </r>
  </si>
  <si>
    <r>
      <t>N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 Ar</t>
    </r>
  </si>
  <si>
    <r>
      <t>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N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 Ar</t>
    </r>
  </si>
  <si>
    <r>
      <t>H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He</t>
    </r>
  </si>
  <si>
    <r>
      <t>H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He, CH</t>
    </r>
    <r>
      <rPr>
        <vertAlign val="subscript"/>
        <sz val="10"/>
        <color theme="1"/>
        <rFont val="Times New Roman"/>
        <family val="1"/>
        <charset val="238"/>
      </rPr>
      <t>4</t>
    </r>
  </si>
  <si>
    <t>Ismert holdak száma</t>
  </si>
  <si>
    <t>fok</t>
  </si>
  <si>
    <t>millió km</t>
  </si>
  <si>
    <t>km/s</t>
  </si>
  <si>
    <t>év</t>
  </si>
  <si>
    <t>nap</t>
  </si>
  <si>
    <t>km</t>
  </si>
  <si>
    <t>kg</t>
  </si>
  <si>
    <t>földtömeg</t>
  </si>
  <si>
    <t>Pályahajlás</t>
  </si>
  <si>
    <t>Keringési idő </t>
  </si>
  <si>
    <t>Egyenlítői sugár</t>
  </si>
  <si>
    <t>Tömeg</t>
  </si>
  <si>
    <t>Sűrűség</t>
  </si>
  <si>
    <t xml:space="preserve">Felszíni gravitációs gyorsulás </t>
  </si>
  <si>
    <t>Szökési sebesség </t>
  </si>
  <si>
    <t>Forgási periódus a csillagokhoz képest </t>
  </si>
  <si>
    <t>Forgástengely hajlásszöge a pályasíkra merőlegessel (fok)</t>
  </si>
  <si>
    <t>Felszíni átlaghőmérséklet </t>
  </si>
  <si>
    <t>Cs.E-</t>
  </si>
  <si>
    <t>(°C)</t>
  </si>
  <si>
    <t>db</t>
  </si>
  <si>
    <t>Hold </t>
  </si>
  <si>
    <t>Mars </t>
  </si>
  <si>
    <t>Nap </t>
  </si>
  <si>
    <t>Vénusz </t>
  </si>
  <si>
    <t>Jupiter </t>
  </si>
  <si>
    <t>Vénusz e</t>
  </si>
  <si>
    <t>hónapok</t>
  </si>
  <si>
    <t>Űrobjektumok kilövése havonta</t>
  </si>
  <si>
    <r>
      <t>Pálya fél</t>
    </r>
    <r>
      <rPr>
        <u/>
        <sz val="10"/>
        <color rgb="FF008080"/>
        <rFont val="Times New Roman"/>
        <family val="1"/>
        <charset val="238"/>
      </rPr>
      <t> </t>
    </r>
    <r>
      <rPr>
        <sz val="10"/>
        <color rgb="FF000000"/>
        <rFont val="Times New Roman"/>
        <family val="1"/>
        <charset val="238"/>
      </rPr>
      <t>nagytengelye</t>
    </r>
  </si>
  <si>
    <t>dátum</t>
  </si>
  <si>
    <t>hónap, nap</t>
  </si>
  <si>
    <t>földi g</t>
  </si>
  <si>
    <r>
      <t>g/cm</t>
    </r>
    <r>
      <rPr>
        <vertAlign val="superscript"/>
        <sz val="10"/>
        <color theme="1"/>
        <rFont val="Times New Roman"/>
        <family val="1"/>
        <charset val="238"/>
      </rPr>
      <t>3</t>
    </r>
  </si>
  <si>
    <t>Luna</t>
  </si>
  <si>
    <t>váltószám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</si>
</sst>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[$-40E]mmmm\ d\.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rgb="FF00808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bscript"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164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3" fontId="2" fillId="0" borderId="0" xfId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3" fontId="2" fillId="0" borderId="6" xfId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3" fontId="2" fillId="0" borderId="8" xfId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3" fontId="2" fillId="0" borderId="10" xfId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1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vertical="center" wrapText="1"/>
    </xf>
    <xf numFmtId="43" fontId="2" fillId="0" borderId="5" xfId="1" applyFont="1" applyBorder="1" applyAlignment="1">
      <alignment vertical="center" wrapText="1"/>
    </xf>
    <xf numFmtId="43" fontId="2" fillId="0" borderId="7" xfId="1" applyFont="1" applyBorder="1" applyAlignment="1">
      <alignment vertical="center" wrapText="1"/>
    </xf>
    <xf numFmtId="43" fontId="2" fillId="0" borderId="2" xfId="1" applyFont="1" applyBorder="1" applyAlignment="1">
      <alignment vertical="center" wrapText="1"/>
    </xf>
    <xf numFmtId="43" fontId="2" fillId="0" borderId="9" xfId="1" applyFont="1" applyBorder="1" applyAlignment="1">
      <alignment vertical="center" wrapText="1"/>
    </xf>
    <xf numFmtId="11" fontId="2" fillId="0" borderId="5" xfId="0" applyNumberFormat="1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11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0" borderId="19" xfId="0" applyNumberFormat="1" applyBorder="1"/>
    <xf numFmtId="0" fontId="0" fillId="0" borderId="20" xfId="0" applyBorder="1"/>
    <xf numFmtId="165" fontId="0" fillId="0" borderId="20" xfId="0" applyNumberFormat="1" applyBorder="1" applyAlignment="1">
      <alignment horizontal="left"/>
    </xf>
    <xf numFmtId="0" fontId="0" fillId="0" borderId="21" xfId="0" applyBorder="1"/>
    <xf numFmtId="1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" fontId="0" fillId="0" borderId="1" xfId="0" applyNumberFormat="1" applyBorder="1"/>
    <xf numFmtId="0" fontId="0" fillId="0" borderId="2" xfId="0" applyBorder="1"/>
    <xf numFmtId="1" fontId="0" fillId="0" borderId="25" xfId="0" applyNumberFormat="1" applyBorder="1"/>
    <xf numFmtId="165" fontId="0" fillId="0" borderId="26" xfId="0" applyNumberFormat="1" applyBorder="1" applyAlignment="1">
      <alignment horizontal="left"/>
    </xf>
    <xf numFmtId="0" fontId="0" fillId="0" borderId="27" xfId="0" applyBorder="1"/>
    <xf numFmtId="0" fontId="0" fillId="0" borderId="28" xfId="0" applyBorder="1"/>
  </cellXfs>
  <cellStyles count="2">
    <cellStyle name="Ezres" xfId="1" builtinId="3"/>
    <cellStyle name="Normál" xfId="0" builtinId="0"/>
  </cellStyles>
  <dxfs count="5">
    <dxf>
      <border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Kerekítésből adódó pontatlanság</a:t>
            </a:r>
          </a:p>
          <a:p>
            <a:pPr>
              <a:defRPr/>
            </a:pPr>
            <a:r>
              <a:rPr lang="hu-HU" sz="1050"/>
              <a:t>(Csillagászati</a:t>
            </a:r>
            <a:r>
              <a:rPr lang="hu-HU" sz="1050" baseline="0"/>
              <a:t> egység átváltása kilométerbe)</a:t>
            </a:r>
            <a:endParaRPr lang="hu-HU" sz="1050"/>
          </a:p>
        </c:rich>
      </c:tx>
      <c:layout>
        <c:manualLayout>
          <c:xMode val="edge"/>
          <c:yMode val="edge"/>
          <c:x val="0.28275313862064971"/>
          <c:y val="2.3331635002596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kerekített értékek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8.4758515762452774E-2"/>
                  <c:y val="4.6189928013384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39-44D8-BEBB-09F3782F62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Bolygók!$C$1:$J$1</c:f>
              <c:strCache>
                <c:ptCount val="8"/>
                <c:pt idx="0">
                  <c:v>Merkúr</c:v>
                </c:pt>
                <c:pt idx="1">
                  <c:v>Vénusz</c:v>
                </c:pt>
                <c:pt idx="2">
                  <c:v>Föld</c:v>
                </c:pt>
                <c:pt idx="3">
                  <c:v>Mars</c:v>
                </c:pt>
                <c:pt idx="4">
                  <c:v>Jupiter</c:v>
                </c:pt>
                <c:pt idx="5">
                  <c:v>Szaturnusz</c:v>
                </c:pt>
                <c:pt idx="6">
                  <c:v>Uránusz</c:v>
                </c:pt>
                <c:pt idx="7">
                  <c:v>Neptunusz</c:v>
                </c:pt>
              </c:strCache>
            </c:strRef>
          </c:cat>
          <c:val>
            <c:numRef>
              <c:f>Bolygók!$C$4:$J$4</c:f>
              <c:numCache>
                <c:formatCode>_(* #,##0.00_);_(* \(#,##0.00\);_(* "-"??_);_(@_)</c:formatCode>
                <c:ptCount val="8"/>
                <c:pt idx="0">
                  <c:v>149612403.10077518</c:v>
                </c:pt>
                <c:pt idx="1">
                  <c:v>149654218.53388658</c:v>
                </c:pt>
                <c:pt idx="2">
                  <c:v>149600000</c:v>
                </c:pt>
                <c:pt idx="3">
                  <c:v>149540682.41469815</c:v>
                </c:pt>
                <c:pt idx="4">
                  <c:v>149586776.8595041</c:v>
                </c:pt>
                <c:pt idx="5">
                  <c:v>149879417.00744468</c:v>
                </c:pt>
                <c:pt idx="6">
                  <c:v>149601375.64483353</c:v>
                </c:pt>
                <c:pt idx="7">
                  <c:v>149798796.10229808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39-44D8-BEBB-09F3782F625B}"/>
            </c:ext>
          </c:extLst>
        </c:ser>
        <c:ser>
          <c:idx val="1"/>
          <c:order val="1"/>
          <c:tx>
            <c:v>váltószám</c:v>
          </c:tx>
          <c:spPr>
            <a:ln w="28575" cap="rnd">
              <a:solidFill>
                <a:srgbClr val="92D050"/>
              </a:solidFill>
              <a:bevel/>
            </a:ln>
            <a:effectLst/>
          </c:spPr>
          <c:marker>
            <c:symbol val="none"/>
          </c:marker>
          <c:cat>
            <c:strRef>
              <c:f>Bolygók!$C$1:$J$1</c:f>
              <c:strCache>
                <c:ptCount val="8"/>
                <c:pt idx="0">
                  <c:v>Merkúr</c:v>
                </c:pt>
                <c:pt idx="1">
                  <c:v>Vénusz</c:v>
                </c:pt>
                <c:pt idx="2">
                  <c:v>Föld</c:v>
                </c:pt>
                <c:pt idx="3">
                  <c:v>Mars</c:v>
                </c:pt>
                <c:pt idx="4">
                  <c:v>Jupiter</c:v>
                </c:pt>
                <c:pt idx="5">
                  <c:v>Szaturnusz</c:v>
                </c:pt>
                <c:pt idx="6">
                  <c:v>Uránusz</c:v>
                </c:pt>
                <c:pt idx="7">
                  <c:v>Neptunusz</c:v>
                </c:pt>
              </c:strCache>
            </c:strRef>
          </c:cat>
          <c:val>
            <c:numRef>
              <c:f>Bolygók!$C$5:$J$5</c:f>
              <c:numCache>
                <c:formatCode>_(* #,##0.00_);_(* \(#,##0.00\);_(* "-"??_);_(@_)</c:formatCode>
                <c:ptCount val="8"/>
                <c:pt idx="0">
                  <c:v>149597870.69999999</c:v>
                </c:pt>
                <c:pt idx="1">
                  <c:v>149597870.69999999</c:v>
                </c:pt>
                <c:pt idx="2">
                  <c:v>149597870.69999999</c:v>
                </c:pt>
                <c:pt idx="3">
                  <c:v>149597870.69999999</c:v>
                </c:pt>
                <c:pt idx="4">
                  <c:v>149597870.69999999</c:v>
                </c:pt>
                <c:pt idx="5">
                  <c:v>149597870.69999999</c:v>
                </c:pt>
                <c:pt idx="6">
                  <c:v>149597870.69999999</c:v>
                </c:pt>
                <c:pt idx="7">
                  <c:v>149597870.69999999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39-44D8-BEBB-09F3782F6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395823"/>
        <c:axId val="776628831"/>
      </c:lineChart>
      <c:catAx>
        <c:axId val="10163958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76628831"/>
        <c:crosses val="autoZero"/>
        <c:auto val="0"/>
        <c:lblAlgn val="ctr"/>
        <c:lblOffset val="100"/>
        <c:noMultiLvlLbl val="0"/>
      </c:catAx>
      <c:valAx>
        <c:axId val="776628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16395823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</xdr:colOff>
      <xdr:row>2</xdr:row>
      <xdr:rowOff>15924</xdr:rowOff>
    </xdr:from>
    <xdr:to>
      <xdr:col>22</xdr:col>
      <xdr:colOff>72878</xdr:colOff>
      <xdr:row>13</xdr:row>
      <xdr:rowOff>624645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17F85CFB-EAFD-4277-AD0E-3ACA15275E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5EEB-FA79-49EB-A9BA-BF5FA3748EAE}">
  <dimension ref="A1:O154"/>
  <sheetViews>
    <sheetView workbookViewId="0">
      <selection activeCell="I14" sqref="I14"/>
    </sheetView>
  </sheetViews>
  <sheetFormatPr defaultRowHeight="14.4" x14ac:dyDescent="0.3"/>
  <cols>
    <col min="1" max="1" width="10.109375" style="36" bestFit="1" customWidth="1"/>
    <col min="2" max="2" width="13.5546875" style="37" bestFit="1" customWidth="1"/>
    <col min="3" max="3" width="24" style="39" bestFit="1" customWidth="1"/>
    <col min="4" max="4" width="28.21875" bestFit="1" customWidth="1"/>
  </cols>
  <sheetData>
    <row r="1" spans="1:15" ht="14.4" customHeight="1" x14ac:dyDescent="0.3">
      <c r="A1" s="40" t="s">
        <v>153</v>
      </c>
      <c r="B1" s="41"/>
      <c r="C1" s="42" t="s">
        <v>0</v>
      </c>
      <c r="D1" s="43" t="s">
        <v>1</v>
      </c>
      <c r="E1" s="35"/>
      <c r="F1" s="34" t="s">
        <v>151</v>
      </c>
      <c r="G1" s="34"/>
    </row>
    <row r="2" spans="1:15" ht="15" thickBot="1" x14ac:dyDescent="0.35">
      <c r="A2" s="44" t="s">
        <v>126</v>
      </c>
      <c r="B2" s="45" t="s">
        <v>154</v>
      </c>
      <c r="C2" s="46"/>
      <c r="D2" s="47"/>
      <c r="E2" s="35"/>
      <c r="F2" s="34"/>
      <c r="G2" s="34"/>
      <c r="N2" t="s">
        <v>150</v>
      </c>
      <c r="O2" t="s">
        <v>157</v>
      </c>
    </row>
    <row r="3" spans="1:15" x14ac:dyDescent="0.3">
      <c r="A3" s="48">
        <v>1957</v>
      </c>
      <c r="B3" s="38">
        <v>43742</v>
      </c>
      <c r="C3" s="39" t="s">
        <v>30</v>
      </c>
      <c r="D3" s="49"/>
      <c r="F3">
        <v>1</v>
      </c>
      <c r="G3">
        <f>COUNTIF($N$2:$N$154,F3)</f>
        <v>15</v>
      </c>
      <c r="N3">
        <f>IF(B3="","",MONTH(B3))</f>
        <v>10</v>
      </c>
      <c r="O3" t="e">
        <f>FIND("Luna",C3)</f>
        <v>#VALUE!</v>
      </c>
    </row>
    <row r="4" spans="1:15" x14ac:dyDescent="0.3">
      <c r="A4" s="48">
        <v>1957</v>
      </c>
      <c r="B4" s="38">
        <v>43772</v>
      </c>
      <c r="C4" s="39" t="s">
        <v>31</v>
      </c>
      <c r="D4" s="49"/>
      <c r="F4">
        <v>2</v>
      </c>
      <c r="G4">
        <f>COUNTIF($N$2:$N$154,F4)</f>
        <v>13</v>
      </c>
      <c r="N4">
        <f t="shared" ref="N4:N67" si="0">IF(B4="","",MONTH(B4))</f>
        <v>11</v>
      </c>
      <c r="O4" t="e">
        <f t="shared" ref="O4:O67" si="1">FIND("Luna",C4)</f>
        <v>#VALUE!</v>
      </c>
    </row>
    <row r="5" spans="1:15" x14ac:dyDescent="0.3">
      <c r="A5" s="48">
        <v>1958</v>
      </c>
      <c r="B5" s="38">
        <v>43496</v>
      </c>
      <c r="C5" s="39" t="s">
        <v>32</v>
      </c>
      <c r="D5" s="49"/>
      <c r="F5">
        <v>3</v>
      </c>
      <c r="G5">
        <f>COUNTIF($N$2:$N$154,F5)</f>
        <v>11</v>
      </c>
      <c r="N5">
        <f t="shared" si="0"/>
        <v>1</v>
      </c>
      <c r="O5" t="e">
        <f t="shared" si="1"/>
        <v>#VALUE!</v>
      </c>
    </row>
    <row r="6" spans="1:15" x14ac:dyDescent="0.3">
      <c r="A6" s="48">
        <v>1958</v>
      </c>
      <c r="B6" s="38">
        <v>43817</v>
      </c>
      <c r="C6" s="39" t="s">
        <v>33</v>
      </c>
      <c r="D6" s="49"/>
      <c r="F6">
        <v>4</v>
      </c>
      <c r="G6">
        <f>COUNTIF($N$2:$N$154,F6)</f>
        <v>14</v>
      </c>
      <c r="N6">
        <f t="shared" si="0"/>
        <v>12</v>
      </c>
      <c r="O6" t="e">
        <f t="shared" si="1"/>
        <v>#VALUE!</v>
      </c>
    </row>
    <row r="7" spans="1:15" x14ac:dyDescent="0.3">
      <c r="A7" s="48">
        <v>1959</v>
      </c>
      <c r="B7" s="38">
        <v>43467</v>
      </c>
      <c r="C7" s="39" t="s">
        <v>34</v>
      </c>
      <c r="D7" s="49" t="s">
        <v>90</v>
      </c>
      <c r="F7">
        <v>5</v>
      </c>
      <c r="G7">
        <f>COUNTIF($N$2:$N$154,F7)</f>
        <v>5</v>
      </c>
      <c r="N7">
        <f t="shared" si="0"/>
        <v>1</v>
      </c>
      <c r="O7">
        <f t="shared" si="1"/>
        <v>1</v>
      </c>
    </row>
    <row r="8" spans="1:15" x14ac:dyDescent="0.3">
      <c r="A8" s="48">
        <v>1959</v>
      </c>
      <c r="B8" s="38">
        <v>43524</v>
      </c>
      <c r="C8" s="39" t="s">
        <v>35</v>
      </c>
      <c r="D8" s="49"/>
      <c r="F8">
        <v>6</v>
      </c>
      <c r="G8">
        <f>COUNTIF($N$2:$N$154,F8)</f>
        <v>4</v>
      </c>
      <c r="N8">
        <f t="shared" si="0"/>
        <v>2</v>
      </c>
      <c r="O8" t="e">
        <f t="shared" si="1"/>
        <v>#VALUE!</v>
      </c>
    </row>
    <row r="9" spans="1:15" x14ac:dyDescent="0.3">
      <c r="A9" s="48">
        <v>1959</v>
      </c>
      <c r="B9" s="38">
        <v>43529</v>
      </c>
      <c r="C9" s="39" t="s">
        <v>36</v>
      </c>
      <c r="D9" s="49" t="s">
        <v>90</v>
      </c>
      <c r="F9">
        <v>7</v>
      </c>
      <c r="G9">
        <f>COUNTIF($N$2:$N$154,F9)</f>
        <v>11</v>
      </c>
      <c r="N9">
        <f t="shared" si="0"/>
        <v>3</v>
      </c>
      <c r="O9" t="e">
        <f t="shared" si="1"/>
        <v>#VALUE!</v>
      </c>
    </row>
    <row r="10" spans="1:15" x14ac:dyDescent="0.3">
      <c r="A10" s="48">
        <v>1959</v>
      </c>
      <c r="B10" s="38">
        <v>43722</v>
      </c>
      <c r="C10" s="39" t="s">
        <v>37</v>
      </c>
      <c r="D10" s="49" t="s">
        <v>90</v>
      </c>
      <c r="F10">
        <v>8</v>
      </c>
      <c r="G10">
        <f>COUNTIF($N$2:$N$154,F10)</f>
        <v>7</v>
      </c>
      <c r="N10">
        <f t="shared" si="0"/>
        <v>9</v>
      </c>
      <c r="O10">
        <f t="shared" si="1"/>
        <v>1</v>
      </c>
    </row>
    <row r="11" spans="1:15" x14ac:dyDescent="0.3">
      <c r="A11" s="48">
        <v>1959</v>
      </c>
      <c r="B11" s="38">
        <v>43742</v>
      </c>
      <c r="C11" s="39" t="s">
        <v>38</v>
      </c>
      <c r="D11" s="49" t="s">
        <v>90</v>
      </c>
      <c r="F11">
        <v>9</v>
      </c>
      <c r="G11">
        <f>COUNTIF($N$2:$N$154,F11)</f>
        <v>6</v>
      </c>
      <c r="N11">
        <f t="shared" si="0"/>
        <v>10</v>
      </c>
      <c r="O11">
        <f t="shared" si="1"/>
        <v>1</v>
      </c>
    </row>
    <row r="12" spans="1:15" x14ac:dyDescent="0.3">
      <c r="A12" s="48">
        <v>1960</v>
      </c>
      <c r="B12" s="38">
        <v>43566</v>
      </c>
      <c r="C12" s="39" t="s">
        <v>2</v>
      </c>
      <c r="D12" s="49"/>
      <c r="F12">
        <v>10</v>
      </c>
      <c r="G12">
        <f>COUNTIF($N$2:$N$154,F12)</f>
        <v>9</v>
      </c>
      <c r="N12">
        <f t="shared" si="0"/>
        <v>4</v>
      </c>
      <c r="O12" t="e">
        <f t="shared" si="1"/>
        <v>#VALUE!</v>
      </c>
    </row>
    <row r="13" spans="1:15" x14ac:dyDescent="0.3">
      <c r="A13" s="48">
        <v>1961</v>
      </c>
      <c r="B13" s="38">
        <v>43508</v>
      </c>
      <c r="C13" s="39" t="s">
        <v>3</v>
      </c>
      <c r="D13" s="49" t="s">
        <v>4</v>
      </c>
      <c r="F13">
        <v>11</v>
      </c>
      <c r="G13">
        <f>COUNTIF($N$2:$N$154,F13)</f>
        <v>12</v>
      </c>
      <c r="N13">
        <f t="shared" si="0"/>
        <v>2</v>
      </c>
      <c r="O13" t="e">
        <f t="shared" si="1"/>
        <v>#VALUE!</v>
      </c>
    </row>
    <row r="14" spans="1:15" x14ac:dyDescent="0.3">
      <c r="A14" s="48">
        <v>1961</v>
      </c>
      <c r="B14" s="38">
        <v>43567</v>
      </c>
      <c r="C14" s="39" t="s">
        <v>5</v>
      </c>
      <c r="D14" s="49"/>
      <c r="F14">
        <v>12</v>
      </c>
      <c r="G14">
        <f>COUNTIF($N$2:$N$154,F14)</f>
        <v>22</v>
      </c>
      <c r="N14">
        <f t="shared" si="0"/>
        <v>4</v>
      </c>
      <c r="O14" t="e">
        <f t="shared" si="1"/>
        <v>#VALUE!</v>
      </c>
    </row>
    <row r="15" spans="1:15" x14ac:dyDescent="0.3">
      <c r="A15" s="48">
        <v>1961</v>
      </c>
      <c r="B15" s="38">
        <v>43590</v>
      </c>
      <c r="C15" s="39" t="s">
        <v>6</v>
      </c>
      <c r="D15" s="49"/>
      <c r="N15">
        <f t="shared" si="0"/>
        <v>5</v>
      </c>
      <c r="O15" t="e">
        <f t="shared" si="1"/>
        <v>#VALUE!</v>
      </c>
    </row>
    <row r="16" spans="1:15" x14ac:dyDescent="0.3">
      <c r="A16" s="48">
        <v>1961</v>
      </c>
      <c r="B16" s="38">
        <v>43683</v>
      </c>
      <c r="C16" s="39" t="s">
        <v>7</v>
      </c>
      <c r="D16" s="49"/>
      <c r="N16">
        <f t="shared" si="0"/>
        <v>8</v>
      </c>
      <c r="O16" t="e">
        <f t="shared" si="1"/>
        <v>#VALUE!</v>
      </c>
    </row>
    <row r="17" spans="1:15" x14ac:dyDescent="0.3">
      <c r="A17" s="48">
        <v>1961</v>
      </c>
      <c r="B17" s="38">
        <v>43811</v>
      </c>
      <c r="C17" s="39" t="s">
        <v>8</v>
      </c>
      <c r="D17" s="49"/>
      <c r="N17">
        <f t="shared" si="0"/>
        <v>12</v>
      </c>
      <c r="O17" t="e">
        <f t="shared" si="1"/>
        <v>#VALUE!</v>
      </c>
    </row>
    <row r="18" spans="1:15" x14ac:dyDescent="0.3">
      <c r="A18" s="48">
        <v>1962</v>
      </c>
      <c r="B18" s="38">
        <v>43516</v>
      </c>
      <c r="C18" s="39" t="s">
        <v>9</v>
      </c>
      <c r="D18" s="49"/>
      <c r="G18">
        <f>COUNTIF(D3:D154,INDEX(Bolygók!C1:J20,1,MATCH(MAX(Bolygók!C20:J20),Bolygók!C20:J20,0)))</f>
        <v>11</v>
      </c>
      <c r="N18">
        <f t="shared" si="0"/>
        <v>2</v>
      </c>
      <c r="O18" t="e">
        <f t="shared" si="1"/>
        <v>#VALUE!</v>
      </c>
    </row>
    <row r="19" spans="1:15" x14ac:dyDescent="0.3">
      <c r="A19" s="48">
        <v>1962</v>
      </c>
      <c r="B19" s="38">
        <v>43656</v>
      </c>
      <c r="C19" s="39" t="s">
        <v>10</v>
      </c>
      <c r="D19" s="49"/>
      <c r="G19">
        <f>_xlfn.MINIFS(A3:A154,D3:D154,"Szaturnusz")</f>
        <v>1979</v>
      </c>
      <c r="N19">
        <f t="shared" si="0"/>
        <v>7</v>
      </c>
      <c r="O19" t="e">
        <f t="shared" si="1"/>
        <v>#VALUE!</v>
      </c>
    </row>
    <row r="20" spans="1:15" x14ac:dyDescent="0.3">
      <c r="A20" s="48">
        <v>1962</v>
      </c>
      <c r="B20" s="38">
        <v>43691</v>
      </c>
      <c r="C20" s="39" t="s">
        <v>11</v>
      </c>
      <c r="D20" s="49"/>
      <c r="G20">
        <f>SUMIF(O3:O154,"&gt;0")</f>
        <v>9</v>
      </c>
      <c r="N20">
        <f t="shared" si="0"/>
        <v>8</v>
      </c>
      <c r="O20" t="e">
        <f t="shared" si="1"/>
        <v>#VALUE!</v>
      </c>
    </row>
    <row r="21" spans="1:15" x14ac:dyDescent="0.3">
      <c r="A21" s="48">
        <v>1962</v>
      </c>
      <c r="B21" s="38">
        <v>43770</v>
      </c>
      <c r="C21" s="39" t="s">
        <v>12</v>
      </c>
      <c r="D21" s="49" t="s">
        <v>13</v>
      </c>
      <c r="N21">
        <f t="shared" si="0"/>
        <v>11</v>
      </c>
      <c r="O21" t="e">
        <f t="shared" si="1"/>
        <v>#VALUE!</v>
      </c>
    </row>
    <row r="22" spans="1:15" x14ac:dyDescent="0.3">
      <c r="A22" s="48">
        <v>1962</v>
      </c>
      <c r="B22" s="38">
        <v>43813</v>
      </c>
      <c r="C22" s="39" t="s">
        <v>14</v>
      </c>
      <c r="D22" s="49" t="s">
        <v>4</v>
      </c>
      <c r="N22">
        <f t="shared" si="0"/>
        <v>12</v>
      </c>
      <c r="O22" t="e">
        <f t="shared" si="1"/>
        <v>#VALUE!</v>
      </c>
    </row>
    <row r="23" spans="1:15" x14ac:dyDescent="0.3">
      <c r="A23" s="48">
        <v>1963</v>
      </c>
      <c r="B23" s="38">
        <v>43632</v>
      </c>
      <c r="C23" s="39" t="s">
        <v>15</v>
      </c>
      <c r="D23" s="49"/>
      <c r="N23">
        <f t="shared" si="0"/>
        <v>6</v>
      </c>
      <c r="O23" t="e">
        <f t="shared" si="1"/>
        <v>#VALUE!</v>
      </c>
    </row>
    <row r="24" spans="1:15" x14ac:dyDescent="0.3">
      <c r="A24" s="48">
        <v>1963</v>
      </c>
      <c r="B24" s="38">
        <v>43770</v>
      </c>
      <c r="C24" s="39" t="s">
        <v>16</v>
      </c>
      <c r="D24" s="49"/>
      <c r="N24">
        <f t="shared" si="0"/>
        <v>11</v>
      </c>
      <c r="O24" t="e">
        <f t="shared" si="1"/>
        <v>#VALUE!</v>
      </c>
    </row>
    <row r="25" spans="1:15" x14ac:dyDescent="0.3">
      <c r="A25" s="48">
        <v>1963</v>
      </c>
      <c r="B25" s="38">
        <v>43812</v>
      </c>
      <c r="C25" s="39" t="s">
        <v>17</v>
      </c>
      <c r="D25" s="49"/>
      <c r="N25">
        <f t="shared" si="0"/>
        <v>12</v>
      </c>
      <c r="O25" t="e">
        <f t="shared" si="1"/>
        <v>#VALUE!</v>
      </c>
    </row>
    <row r="26" spans="1:15" x14ac:dyDescent="0.3">
      <c r="A26" s="48">
        <v>1964</v>
      </c>
      <c r="B26" s="38">
        <v>43674</v>
      </c>
      <c r="C26" s="39" t="s">
        <v>18</v>
      </c>
      <c r="D26" s="49" t="s">
        <v>90</v>
      </c>
      <c r="N26">
        <f t="shared" si="0"/>
        <v>7</v>
      </c>
      <c r="O26" t="e">
        <f t="shared" si="1"/>
        <v>#VALUE!</v>
      </c>
    </row>
    <row r="27" spans="1:15" x14ac:dyDescent="0.3">
      <c r="A27" s="48">
        <v>1964</v>
      </c>
      <c r="B27" s="38">
        <v>43713</v>
      </c>
      <c r="C27" s="39" t="s">
        <v>19</v>
      </c>
      <c r="D27" s="49"/>
      <c r="N27">
        <f t="shared" si="0"/>
        <v>9</v>
      </c>
      <c r="O27" t="e">
        <f t="shared" si="1"/>
        <v>#VALUE!</v>
      </c>
    </row>
    <row r="28" spans="1:15" x14ac:dyDescent="0.3">
      <c r="A28" s="48">
        <v>1964</v>
      </c>
      <c r="B28" s="38">
        <v>43750</v>
      </c>
      <c r="C28" s="39" t="s">
        <v>20</v>
      </c>
      <c r="D28" s="49"/>
      <c r="N28">
        <f t="shared" si="0"/>
        <v>10</v>
      </c>
      <c r="O28" t="e">
        <f t="shared" si="1"/>
        <v>#VALUE!</v>
      </c>
    </row>
    <row r="29" spans="1:15" x14ac:dyDescent="0.3">
      <c r="A29" s="48">
        <v>1964</v>
      </c>
      <c r="B29" s="38">
        <v>43799</v>
      </c>
      <c r="C29" s="39" t="s">
        <v>21</v>
      </c>
      <c r="D29" s="49" t="s">
        <v>13</v>
      </c>
      <c r="N29">
        <f t="shared" si="0"/>
        <v>11</v>
      </c>
      <c r="O29" t="e">
        <f t="shared" si="1"/>
        <v>#VALUE!</v>
      </c>
    </row>
    <row r="30" spans="1:15" x14ac:dyDescent="0.3">
      <c r="A30" s="48">
        <v>1965</v>
      </c>
      <c r="B30" s="38">
        <v>43543</v>
      </c>
      <c r="C30" s="39" t="s">
        <v>22</v>
      </c>
      <c r="D30" s="49"/>
      <c r="N30">
        <f t="shared" si="0"/>
        <v>3</v>
      </c>
      <c r="O30" t="e">
        <f t="shared" si="1"/>
        <v>#VALUE!</v>
      </c>
    </row>
    <row r="31" spans="1:15" x14ac:dyDescent="0.3">
      <c r="A31" s="48">
        <v>1965</v>
      </c>
      <c r="B31" s="38">
        <v>43814</v>
      </c>
      <c r="C31" s="39" t="s">
        <v>23</v>
      </c>
      <c r="D31" s="49"/>
      <c r="N31">
        <f t="shared" si="0"/>
        <v>12</v>
      </c>
      <c r="O31" t="e">
        <f t="shared" si="1"/>
        <v>#VALUE!</v>
      </c>
    </row>
    <row r="32" spans="1:15" x14ac:dyDescent="0.3">
      <c r="A32" s="48">
        <v>1966</v>
      </c>
      <c r="B32" s="38">
        <v>43499</v>
      </c>
      <c r="C32" s="39" t="s">
        <v>24</v>
      </c>
      <c r="D32" s="49" t="s">
        <v>90</v>
      </c>
      <c r="N32">
        <f t="shared" si="0"/>
        <v>2</v>
      </c>
      <c r="O32">
        <f t="shared" si="1"/>
        <v>1</v>
      </c>
    </row>
    <row r="33" spans="1:15" x14ac:dyDescent="0.3">
      <c r="A33" s="48">
        <v>1966</v>
      </c>
      <c r="B33" s="38">
        <v>43558</v>
      </c>
      <c r="C33" s="39" t="s">
        <v>25</v>
      </c>
      <c r="D33" s="49" t="s">
        <v>90</v>
      </c>
      <c r="N33">
        <f t="shared" si="0"/>
        <v>4</v>
      </c>
      <c r="O33">
        <f t="shared" si="1"/>
        <v>1</v>
      </c>
    </row>
    <row r="34" spans="1:15" x14ac:dyDescent="0.3">
      <c r="A34" s="48">
        <v>1966</v>
      </c>
      <c r="B34" s="38">
        <v>43691</v>
      </c>
      <c r="C34" s="39" t="s">
        <v>26</v>
      </c>
      <c r="D34" s="49" t="s">
        <v>144</v>
      </c>
      <c r="N34">
        <f t="shared" si="0"/>
        <v>8</v>
      </c>
      <c r="O34">
        <f t="shared" si="1"/>
        <v>1</v>
      </c>
    </row>
    <row r="35" spans="1:15" x14ac:dyDescent="0.3">
      <c r="A35" s="48">
        <v>1968</v>
      </c>
      <c r="B35" s="38">
        <v>43729</v>
      </c>
      <c r="C35" s="39" t="s">
        <v>27</v>
      </c>
      <c r="D35" s="49" t="s">
        <v>90</v>
      </c>
      <c r="N35">
        <f t="shared" si="0"/>
        <v>9</v>
      </c>
      <c r="O35" t="e">
        <f t="shared" si="1"/>
        <v>#VALUE!</v>
      </c>
    </row>
    <row r="36" spans="1:15" x14ac:dyDescent="0.3">
      <c r="A36" s="48">
        <v>1968</v>
      </c>
      <c r="B36" s="38">
        <v>43823</v>
      </c>
      <c r="C36" s="39" t="s">
        <v>28</v>
      </c>
      <c r="D36" s="49"/>
      <c r="N36">
        <f t="shared" si="0"/>
        <v>12</v>
      </c>
      <c r="O36" t="e">
        <f t="shared" si="1"/>
        <v>#VALUE!</v>
      </c>
    </row>
    <row r="37" spans="1:15" x14ac:dyDescent="0.3">
      <c r="A37" s="48">
        <v>1969</v>
      </c>
      <c r="B37" s="38">
        <v>43666</v>
      </c>
      <c r="C37" s="39" t="s">
        <v>29</v>
      </c>
      <c r="D37" s="49"/>
      <c r="N37">
        <f t="shared" si="0"/>
        <v>7</v>
      </c>
      <c r="O37" t="e">
        <f t="shared" si="1"/>
        <v>#VALUE!</v>
      </c>
    </row>
    <row r="38" spans="1:15" x14ac:dyDescent="0.3">
      <c r="A38" s="48">
        <v>1970</v>
      </c>
      <c r="B38" s="38">
        <v>43732</v>
      </c>
      <c r="C38" s="39" t="s">
        <v>39</v>
      </c>
      <c r="D38" s="49" t="s">
        <v>90</v>
      </c>
      <c r="N38">
        <f t="shared" si="0"/>
        <v>9</v>
      </c>
      <c r="O38">
        <f t="shared" si="1"/>
        <v>1</v>
      </c>
    </row>
    <row r="39" spans="1:15" x14ac:dyDescent="0.3">
      <c r="A39" s="48">
        <v>1970</v>
      </c>
      <c r="B39" s="38">
        <v>43786</v>
      </c>
      <c r="C39" s="39" t="s">
        <v>40</v>
      </c>
      <c r="D39" s="49"/>
      <c r="N39">
        <f t="shared" si="0"/>
        <v>11</v>
      </c>
      <c r="O39" t="e">
        <f t="shared" si="1"/>
        <v>#VALUE!</v>
      </c>
    </row>
    <row r="40" spans="1:15" x14ac:dyDescent="0.3">
      <c r="A40" s="48">
        <v>1970</v>
      </c>
      <c r="B40" s="38">
        <v>43814</v>
      </c>
      <c r="C40" s="39" t="s">
        <v>41</v>
      </c>
      <c r="D40" s="49" t="s">
        <v>4</v>
      </c>
      <c r="N40">
        <f t="shared" si="0"/>
        <v>12</v>
      </c>
      <c r="O40" t="e">
        <f t="shared" si="1"/>
        <v>#VALUE!</v>
      </c>
    </row>
    <row r="41" spans="1:15" x14ac:dyDescent="0.3">
      <c r="A41" s="48">
        <v>1971</v>
      </c>
      <c r="B41" s="38">
        <v>43574</v>
      </c>
      <c r="C41" s="39" t="s">
        <v>42</v>
      </c>
      <c r="D41" s="49"/>
      <c r="N41">
        <f t="shared" si="0"/>
        <v>4</v>
      </c>
      <c r="O41" t="e">
        <f t="shared" si="1"/>
        <v>#VALUE!</v>
      </c>
    </row>
    <row r="42" spans="1:15" x14ac:dyDescent="0.3">
      <c r="A42" s="48">
        <v>1971</v>
      </c>
      <c r="B42" s="38">
        <v>43677</v>
      </c>
      <c r="C42" s="39" t="s">
        <v>43</v>
      </c>
      <c r="D42" s="49"/>
      <c r="N42">
        <f t="shared" si="0"/>
        <v>7</v>
      </c>
      <c r="O42" t="e">
        <f t="shared" si="1"/>
        <v>#VALUE!</v>
      </c>
    </row>
    <row r="43" spans="1:15" x14ac:dyDescent="0.3">
      <c r="A43" s="48">
        <v>1971</v>
      </c>
      <c r="B43" s="38">
        <v>43783</v>
      </c>
      <c r="C43" s="39" t="s">
        <v>44</v>
      </c>
      <c r="D43" s="49" t="s">
        <v>145</v>
      </c>
      <c r="N43">
        <f t="shared" si="0"/>
        <v>11</v>
      </c>
      <c r="O43" t="e">
        <f t="shared" si="1"/>
        <v>#VALUE!</v>
      </c>
    </row>
    <row r="44" spans="1:15" x14ac:dyDescent="0.3">
      <c r="A44" s="48">
        <v>1972</v>
      </c>
      <c r="B44" s="38">
        <v>43527</v>
      </c>
      <c r="C44" s="39" t="s">
        <v>45</v>
      </c>
      <c r="D44" s="49" t="s">
        <v>46</v>
      </c>
      <c r="N44">
        <f t="shared" si="0"/>
        <v>3</v>
      </c>
      <c r="O44" t="e">
        <f t="shared" si="1"/>
        <v>#VALUE!</v>
      </c>
    </row>
    <row r="45" spans="1:15" x14ac:dyDescent="0.3">
      <c r="A45" s="48">
        <v>1972</v>
      </c>
      <c r="B45" s="38">
        <v>43562</v>
      </c>
      <c r="C45" s="39" t="s">
        <v>47</v>
      </c>
      <c r="D45" s="49"/>
      <c r="N45">
        <f t="shared" si="0"/>
        <v>4</v>
      </c>
      <c r="O45" t="e">
        <f t="shared" si="1"/>
        <v>#VALUE!</v>
      </c>
    </row>
    <row r="46" spans="1:15" x14ac:dyDescent="0.3">
      <c r="A46" s="48">
        <v>1972</v>
      </c>
      <c r="B46" s="38">
        <v>43669</v>
      </c>
      <c r="C46" s="39" t="s">
        <v>48</v>
      </c>
      <c r="D46" s="49"/>
      <c r="N46">
        <f t="shared" si="0"/>
        <v>7</v>
      </c>
      <c r="O46" t="e">
        <f t="shared" si="1"/>
        <v>#VALUE!</v>
      </c>
    </row>
    <row r="47" spans="1:15" x14ac:dyDescent="0.3">
      <c r="A47" s="48">
        <v>1972</v>
      </c>
      <c r="B47" s="38">
        <v>43818</v>
      </c>
      <c r="C47" s="39" t="s">
        <v>49</v>
      </c>
      <c r="D47" s="49"/>
      <c r="N47">
        <f t="shared" si="0"/>
        <v>12</v>
      </c>
      <c r="O47" t="e">
        <f t="shared" si="1"/>
        <v>#VALUE!</v>
      </c>
    </row>
    <row r="48" spans="1:15" x14ac:dyDescent="0.3">
      <c r="A48" s="48">
        <v>1973</v>
      </c>
      <c r="B48" s="38">
        <v>43803</v>
      </c>
      <c r="C48" s="39" t="s">
        <v>45</v>
      </c>
      <c r="D48" s="49" t="s">
        <v>46</v>
      </c>
      <c r="N48">
        <f t="shared" si="0"/>
        <v>12</v>
      </c>
      <c r="O48" t="e">
        <f t="shared" si="1"/>
        <v>#VALUE!</v>
      </c>
    </row>
    <row r="49" spans="1:15" x14ac:dyDescent="0.3">
      <c r="A49" s="48">
        <v>1974</v>
      </c>
      <c r="B49" s="38">
        <v>43501</v>
      </c>
      <c r="C49" s="39" t="s">
        <v>50</v>
      </c>
      <c r="D49" s="49" t="s">
        <v>4</v>
      </c>
      <c r="N49">
        <f t="shared" si="0"/>
        <v>2</v>
      </c>
      <c r="O49" t="e">
        <f t="shared" si="1"/>
        <v>#VALUE!</v>
      </c>
    </row>
    <row r="50" spans="1:15" x14ac:dyDescent="0.3">
      <c r="A50" s="48">
        <v>1974</v>
      </c>
      <c r="B50" s="38">
        <v>43809</v>
      </c>
      <c r="C50" s="39" t="s">
        <v>52</v>
      </c>
      <c r="D50" s="49" t="s">
        <v>146</v>
      </c>
      <c r="N50">
        <f t="shared" si="0"/>
        <v>12</v>
      </c>
      <c r="O50" t="e">
        <f t="shared" si="1"/>
        <v>#VALUE!</v>
      </c>
    </row>
    <row r="51" spans="1:15" x14ac:dyDescent="0.3">
      <c r="A51" s="48">
        <v>1975</v>
      </c>
      <c r="B51" s="38">
        <v>43663</v>
      </c>
      <c r="C51" s="39" t="s">
        <v>53</v>
      </c>
      <c r="D51" s="49"/>
      <c r="N51">
        <f t="shared" si="0"/>
        <v>7</v>
      </c>
      <c r="O51" t="e">
        <f t="shared" si="1"/>
        <v>#VALUE!</v>
      </c>
    </row>
    <row r="52" spans="1:15" x14ac:dyDescent="0.3">
      <c r="A52" s="48">
        <v>1975</v>
      </c>
      <c r="B52" s="38">
        <v>43760</v>
      </c>
      <c r="C52" s="39" t="s">
        <v>54</v>
      </c>
      <c r="D52" s="49" t="s">
        <v>147</v>
      </c>
      <c r="N52">
        <f t="shared" si="0"/>
        <v>10</v>
      </c>
      <c r="O52" t="e">
        <f t="shared" si="1"/>
        <v>#VALUE!</v>
      </c>
    </row>
    <row r="53" spans="1:15" x14ac:dyDescent="0.3">
      <c r="A53" s="48">
        <v>1976</v>
      </c>
      <c r="B53" s="38">
        <v>43666</v>
      </c>
      <c r="C53" s="39" t="s">
        <v>55</v>
      </c>
      <c r="D53" s="49" t="s">
        <v>145</v>
      </c>
      <c r="N53">
        <f t="shared" si="0"/>
        <v>7</v>
      </c>
      <c r="O53" t="e">
        <f t="shared" si="1"/>
        <v>#VALUE!</v>
      </c>
    </row>
    <row r="54" spans="1:15" x14ac:dyDescent="0.3">
      <c r="A54" s="48">
        <v>1977</v>
      </c>
      <c r="B54" s="38">
        <v>43697</v>
      </c>
      <c r="C54" s="39" t="s">
        <v>56</v>
      </c>
      <c r="D54" s="49" t="s">
        <v>46</v>
      </c>
      <c r="N54">
        <f t="shared" si="0"/>
        <v>8</v>
      </c>
      <c r="O54" t="e">
        <f t="shared" si="1"/>
        <v>#VALUE!</v>
      </c>
    </row>
    <row r="55" spans="1:15" x14ac:dyDescent="0.3">
      <c r="A55" s="48"/>
      <c r="B55" s="38"/>
      <c r="D55" s="49" t="s">
        <v>57</v>
      </c>
      <c r="N55" t="str">
        <f t="shared" si="0"/>
        <v/>
      </c>
      <c r="O55" t="e">
        <f t="shared" si="1"/>
        <v>#VALUE!</v>
      </c>
    </row>
    <row r="56" spans="1:15" x14ac:dyDescent="0.3">
      <c r="A56" s="48"/>
      <c r="B56" s="38"/>
      <c r="D56" s="49" t="s">
        <v>58</v>
      </c>
      <c r="N56" t="str">
        <f t="shared" si="0"/>
        <v/>
      </c>
      <c r="O56" t="e">
        <f t="shared" si="1"/>
        <v>#VALUE!</v>
      </c>
    </row>
    <row r="57" spans="1:15" x14ac:dyDescent="0.3">
      <c r="A57" s="48"/>
      <c r="B57" s="38"/>
      <c r="D57" s="49" t="s">
        <v>59</v>
      </c>
      <c r="N57" t="str">
        <f t="shared" si="0"/>
        <v/>
      </c>
      <c r="O57" t="e">
        <f t="shared" si="1"/>
        <v>#VALUE!</v>
      </c>
    </row>
    <row r="58" spans="1:15" x14ac:dyDescent="0.3">
      <c r="A58" s="48">
        <v>1978</v>
      </c>
      <c r="B58" s="38">
        <v>43803</v>
      </c>
      <c r="C58" s="39" t="s">
        <v>61</v>
      </c>
      <c r="D58" s="49" t="s">
        <v>147</v>
      </c>
      <c r="N58">
        <f t="shared" si="0"/>
        <v>12</v>
      </c>
      <c r="O58" t="e">
        <f t="shared" si="1"/>
        <v>#VALUE!</v>
      </c>
    </row>
    <row r="59" spans="1:15" x14ac:dyDescent="0.3">
      <c r="A59" s="48">
        <v>1979</v>
      </c>
      <c r="B59" s="38">
        <v>43529</v>
      </c>
      <c r="C59" s="39" t="s">
        <v>62</v>
      </c>
      <c r="D59" s="49" t="s">
        <v>46</v>
      </c>
      <c r="N59">
        <f t="shared" si="0"/>
        <v>3</v>
      </c>
      <c r="O59" t="e">
        <f t="shared" si="1"/>
        <v>#VALUE!</v>
      </c>
    </row>
    <row r="60" spans="1:15" x14ac:dyDescent="0.3">
      <c r="A60" s="48">
        <v>1979</v>
      </c>
      <c r="B60" s="38">
        <v>43709</v>
      </c>
      <c r="C60" s="39" t="s">
        <v>63</v>
      </c>
      <c r="D60" s="49" t="s">
        <v>57</v>
      </c>
      <c r="N60">
        <f t="shared" si="0"/>
        <v>9</v>
      </c>
      <c r="O60" t="e">
        <f t="shared" si="1"/>
        <v>#VALUE!</v>
      </c>
    </row>
    <row r="61" spans="1:15" x14ac:dyDescent="0.3">
      <c r="A61" s="48">
        <v>1980</v>
      </c>
      <c r="B61" s="38">
        <v>43611</v>
      </c>
      <c r="C61" s="39" t="s">
        <v>60</v>
      </c>
      <c r="D61" s="49"/>
      <c r="N61">
        <f t="shared" si="0"/>
        <v>5</v>
      </c>
      <c r="O61" t="e">
        <f t="shared" si="1"/>
        <v>#VALUE!</v>
      </c>
    </row>
    <row r="62" spans="1:15" x14ac:dyDescent="0.3">
      <c r="A62" s="48">
        <v>1980</v>
      </c>
      <c r="B62" s="38">
        <v>43781</v>
      </c>
      <c r="C62" s="39" t="s">
        <v>62</v>
      </c>
      <c r="D62" s="49" t="s">
        <v>46</v>
      </c>
      <c r="N62">
        <f t="shared" si="0"/>
        <v>11</v>
      </c>
      <c r="O62" t="e">
        <f t="shared" si="1"/>
        <v>#VALUE!</v>
      </c>
    </row>
    <row r="63" spans="1:15" x14ac:dyDescent="0.3">
      <c r="A63" s="48"/>
      <c r="B63" s="38"/>
      <c r="D63" s="49" t="s">
        <v>57</v>
      </c>
      <c r="N63" t="str">
        <f t="shared" si="0"/>
        <v/>
      </c>
      <c r="O63" t="e">
        <f t="shared" si="1"/>
        <v>#VALUE!</v>
      </c>
    </row>
    <row r="64" spans="1:15" x14ac:dyDescent="0.3">
      <c r="A64" s="48">
        <v>1981</v>
      </c>
      <c r="B64" s="38">
        <v>43567</v>
      </c>
      <c r="C64" s="39" t="s">
        <v>64</v>
      </c>
      <c r="D64" s="49"/>
      <c r="N64">
        <f t="shared" si="0"/>
        <v>4</v>
      </c>
      <c r="O64" t="e">
        <f t="shared" si="1"/>
        <v>#VALUE!</v>
      </c>
    </row>
    <row r="65" spans="1:15" x14ac:dyDescent="0.3">
      <c r="A65" s="48">
        <v>1981</v>
      </c>
      <c r="B65" s="38">
        <v>43567</v>
      </c>
      <c r="C65" s="39" t="s">
        <v>65</v>
      </c>
      <c r="D65" s="49"/>
      <c r="N65">
        <f t="shared" si="0"/>
        <v>4</v>
      </c>
      <c r="O65" t="e">
        <f t="shared" si="1"/>
        <v>#VALUE!</v>
      </c>
    </row>
    <row r="66" spans="1:15" x14ac:dyDescent="0.3">
      <c r="A66" s="48">
        <v>1981</v>
      </c>
      <c r="B66" s="38">
        <v>43567</v>
      </c>
      <c r="C66" s="39" t="s">
        <v>66</v>
      </c>
      <c r="D66" s="49"/>
      <c r="N66">
        <f t="shared" si="0"/>
        <v>4</v>
      </c>
      <c r="O66" t="e">
        <f t="shared" si="1"/>
        <v>#VALUE!</v>
      </c>
    </row>
    <row r="67" spans="1:15" x14ac:dyDescent="0.3">
      <c r="A67" s="48">
        <v>1981</v>
      </c>
      <c r="B67" s="38">
        <v>43567</v>
      </c>
      <c r="C67" s="39" t="s">
        <v>67</v>
      </c>
      <c r="D67" s="49"/>
      <c r="N67">
        <f t="shared" si="0"/>
        <v>4</v>
      </c>
      <c r="O67" t="e">
        <f t="shared" si="1"/>
        <v>#VALUE!</v>
      </c>
    </row>
    <row r="68" spans="1:15" x14ac:dyDescent="0.3">
      <c r="A68" s="48">
        <v>1981</v>
      </c>
      <c r="B68" s="38">
        <v>43703</v>
      </c>
      <c r="C68" s="39" t="s">
        <v>56</v>
      </c>
      <c r="D68" s="49" t="s">
        <v>46</v>
      </c>
      <c r="N68">
        <f t="shared" ref="N68:N129" si="2">IF(B68="","",MONTH(B68))</f>
        <v>8</v>
      </c>
      <c r="O68" t="e">
        <f t="shared" ref="O68:O129" si="3">FIND("Luna",C68)</f>
        <v>#VALUE!</v>
      </c>
    </row>
    <row r="69" spans="1:15" x14ac:dyDescent="0.3">
      <c r="A69" s="48"/>
      <c r="B69" s="38"/>
      <c r="D69" s="49" t="s">
        <v>57</v>
      </c>
      <c r="N69" t="str">
        <f t="shared" si="2"/>
        <v/>
      </c>
      <c r="O69" t="e">
        <f t="shared" si="3"/>
        <v>#VALUE!</v>
      </c>
    </row>
    <row r="70" spans="1:15" x14ac:dyDescent="0.3">
      <c r="A70" s="48"/>
      <c r="B70" s="38"/>
      <c r="D70" s="49" t="s">
        <v>58</v>
      </c>
      <c r="N70" t="str">
        <f t="shared" si="2"/>
        <v/>
      </c>
      <c r="O70" t="e">
        <f t="shared" si="3"/>
        <v>#VALUE!</v>
      </c>
    </row>
    <row r="71" spans="1:15" x14ac:dyDescent="0.3">
      <c r="A71" s="48"/>
      <c r="B71" s="38"/>
      <c r="D71" s="49" t="s">
        <v>59</v>
      </c>
      <c r="N71" t="str">
        <f t="shared" si="2"/>
        <v/>
      </c>
      <c r="O71" t="e">
        <f t="shared" si="3"/>
        <v>#VALUE!</v>
      </c>
    </row>
    <row r="72" spans="1:15" x14ac:dyDescent="0.3">
      <c r="A72" s="48">
        <v>1982</v>
      </c>
      <c r="B72" s="38">
        <v>43525</v>
      </c>
      <c r="C72" s="39" t="s">
        <v>68</v>
      </c>
      <c r="D72" s="49" t="s">
        <v>4</v>
      </c>
      <c r="N72">
        <f t="shared" si="2"/>
        <v>3</v>
      </c>
      <c r="O72" t="e">
        <f t="shared" si="3"/>
        <v>#VALUE!</v>
      </c>
    </row>
    <row r="73" spans="1:15" x14ac:dyDescent="0.3">
      <c r="A73" s="48"/>
      <c r="B73" s="38"/>
      <c r="C73" s="39" t="s">
        <v>45</v>
      </c>
      <c r="D73" s="49" t="s">
        <v>46</v>
      </c>
      <c r="N73" t="str">
        <f t="shared" si="2"/>
        <v/>
      </c>
      <c r="O73" t="e">
        <f t="shared" si="3"/>
        <v>#VALUE!</v>
      </c>
    </row>
    <row r="74" spans="1:15" x14ac:dyDescent="0.3">
      <c r="A74" s="48">
        <v>1983</v>
      </c>
      <c r="B74" s="38">
        <v>43559</v>
      </c>
      <c r="C74" s="39" t="s">
        <v>65</v>
      </c>
      <c r="D74" s="49"/>
      <c r="N74">
        <f t="shared" si="2"/>
        <v>4</v>
      </c>
      <c r="O74" t="e">
        <f t="shared" si="3"/>
        <v>#VALUE!</v>
      </c>
    </row>
    <row r="75" spans="1:15" x14ac:dyDescent="0.3">
      <c r="A75" s="48">
        <v>1983</v>
      </c>
      <c r="B75" s="38">
        <v>43754</v>
      </c>
      <c r="C75" s="39" t="s">
        <v>69</v>
      </c>
      <c r="D75" s="49" t="s">
        <v>147</v>
      </c>
      <c r="N75">
        <f t="shared" si="2"/>
        <v>10</v>
      </c>
      <c r="O75" t="e">
        <f t="shared" si="3"/>
        <v>#VALUE!</v>
      </c>
    </row>
    <row r="76" spans="1:15" x14ac:dyDescent="0.3">
      <c r="A76" s="48">
        <v>1984</v>
      </c>
      <c r="B76" s="38">
        <v>43566</v>
      </c>
      <c r="C76" s="39" t="s">
        <v>65</v>
      </c>
      <c r="D76" s="49"/>
      <c r="N76">
        <f t="shared" si="2"/>
        <v>4</v>
      </c>
      <c r="O76" t="e">
        <f t="shared" si="3"/>
        <v>#VALUE!</v>
      </c>
    </row>
    <row r="77" spans="1:15" x14ac:dyDescent="0.3">
      <c r="A77" s="48">
        <v>1985</v>
      </c>
      <c r="B77" s="38">
        <v>43472</v>
      </c>
      <c r="C77" s="39" t="s">
        <v>70</v>
      </c>
      <c r="D77" s="49" t="s">
        <v>149</v>
      </c>
      <c r="N77">
        <f t="shared" si="2"/>
        <v>1</v>
      </c>
      <c r="O77" t="e">
        <f t="shared" si="3"/>
        <v>#VALUE!</v>
      </c>
    </row>
    <row r="78" spans="1:15" x14ac:dyDescent="0.3">
      <c r="A78" s="48"/>
      <c r="B78" s="38"/>
      <c r="C78" s="39" t="s">
        <v>70</v>
      </c>
      <c r="D78" s="49" t="s">
        <v>71</v>
      </c>
      <c r="N78" t="str">
        <f t="shared" si="2"/>
        <v/>
      </c>
      <c r="O78" t="e">
        <f t="shared" si="3"/>
        <v>#VALUE!</v>
      </c>
    </row>
    <row r="79" spans="1:15" x14ac:dyDescent="0.3">
      <c r="A79" s="48">
        <v>1985</v>
      </c>
      <c r="B79" s="38">
        <v>43627</v>
      </c>
      <c r="C79" s="39" t="s">
        <v>72</v>
      </c>
      <c r="D79" s="49"/>
      <c r="N79">
        <f t="shared" si="2"/>
        <v>6</v>
      </c>
      <c r="O79" t="e">
        <f t="shared" si="3"/>
        <v>#VALUE!</v>
      </c>
    </row>
    <row r="80" spans="1:15" x14ac:dyDescent="0.3">
      <c r="A80" s="48">
        <v>1986</v>
      </c>
      <c r="B80" s="38">
        <v>43489</v>
      </c>
      <c r="C80" s="39" t="s">
        <v>56</v>
      </c>
      <c r="D80" s="49" t="s">
        <v>46</v>
      </c>
      <c r="N80">
        <f t="shared" si="2"/>
        <v>1</v>
      </c>
      <c r="O80" t="e">
        <f t="shared" si="3"/>
        <v>#VALUE!</v>
      </c>
    </row>
    <row r="81" spans="1:15" x14ac:dyDescent="0.3">
      <c r="A81" s="48"/>
      <c r="B81" s="38"/>
      <c r="D81" s="49" t="s">
        <v>57</v>
      </c>
      <c r="N81" t="str">
        <f t="shared" si="2"/>
        <v/>
      </c>
      <c r="O81" t="e">
        <f t="shared" si="3"/>
        <v>#VALUE!</v>
      </c>
    </row>
    <row r="82" spans="1:15" x14ac:dyDescent="0.3">
      <c r="A82" s="48"/>
      <c r="B82" s="38"/>
      <c r="D82" s="49" t="s">
        <v>58</v>
      </c>
      <c r="N82" t="str">
        <f t="shared" si="2"/>
        <v/>
      </c>
      <c r="O82" t="e">
        <f t="shared" si="3"/>
        <v>#VALUE!</v>
      </c>
    </row>
    <row r="83" spans="1:15" x14ac:dyDescent="0.3">
      <c r="A83" s="48"/>
      <c r="B83" s="38"/>
      <c r="D83" s="49" t="s">
        <v>59</v>
      </c>
      <c r="N83" t="str">
        <f t="shared" si="2"/>
        <v/>
      </c>
      <c r="O83" t="e">
        <f t="shared" si="3"/>
        <v>#VALUE!</v>
      </c>
    </row>
    <row r="84" spans="1:15" x14ac:dyDescent="0.3">
      <c r="A84" s="48">
        <v>1986</v>
      </c>
      <c r="B84" s="38">
        <v>43492</v>
      </c>
      <c r="C84" s="39" t="s">
        <v>65</v>
      </c>
      <c r="D84" s="49"/>
      <c r="N84">
        <f t="shared" si="2"/>
        <v>1</v>
      </c>
      <c r="O84" t="e">
        <f t="shared" si="3"/>
        <v>#VALUE!</v>
      </c>
    </row>
    <row r="85" spans="1:15" x14ac:dyDescent="0.3">
      <c r="A85" s="48">
        <v>1986</v>
      </c>
      <c r="B85" s="38">
        <v>43515</v>
      </c>
      <c r="C85" s="39" t="s">
        <v>73</v>
      </c>
      <c r="D85" s="49"/>
      <c r="N85">
        <f t="shared" si="2"/>
        <v>2</v>
      </c>
      <c r="O85" t="e">
        <f t="shared" si="3"/>
        <v>#VALUE!</v>
      </c>
    </row>
    <row r="86" spans="1:15" x14ac:dyDescent="0.3">
      <c r="A86" s="48">
        <v>1986</v>
      </c>
      <c r="B86" s="38">
        <v>43538</v>
      </c>
      <c r="C86" s="39" t="s">
        <v>74</v>
      </c>
      <c r="D86" s="49" t="s">
        <v>71</v>
      </c>
      <c r="N86">
        <f t="shared" si="2"/>
        <v>3</v>
      </c>
      <c r="O86" t="e">
        <f t="shared" si="3"/>
        <v>#VALUE!</v>
      </c>
    </row>
    <row r="87" spans="1:15" x14ac:dyDescent="0.3">
      <c r="A87" s="48"/>
      <c r="B87" s="38"/>
      <c r="D87" s="49" t="s">
        <v>75</v>
      </c>
      <c r="N87" t="str">
        <f t="shared" si="2"/>
        <v/>
      </c>
      <c r="O87" t="e">
        <f t="shared" si="3"/>
        <v>#VALUE!</v>
      </c>
    </row>
    <row r="88" spans="1:15" x14ac:dyDescent="0.3">
      <c r="A88" s="48">
        <v>1987</v>
      </c>
      <c r="B88" s="38">
        <v>43600</v>
      </c>
      <c r="C88" s="39" t="s">
        <v>76</v>
      </c>
      <c r="D88" s="49"/>
      <c r="N88">
        <f t="shared" si="2"/>
        <v>5</v>
      </c>
      <c r="O88" t="e">
        <f t="shared" si="3"/>
        <v>#VALUE!</v>
      </c>
    </row>
    <row r="89" spans="1:15" x14ac:dyDescent="0.3">
      <c r="A89" s="48">
        <v>1989</v>
      </c>
      <c r="B89" s="38">
        <v>43589</v>
      </c>
      <c r="C89" s="39" t="s">
        <v>67</v>
      </c>
      <c r="D89" s="49"/>
      <c r="N89">
        <f t="shared" si="2"/>
        <v>5</v>
      </c>
      <c r="O89" t="e">
        <f t="shared" si="3"/>
        <v>#VALUE!</v>
      </c>
    </row>
    <row r="90" spans="1:15" x14ac:dyDescent="0.3">
      <c r="A90" s="48"/>
      <c r="B90" s="38"/>
      <c r="C90" s="39" t="s">
        <v>77</v>
      </c>
      <c r="D90" s="49"/>
      <c r="N90" t="str">
        <f t="shared" si="2"/>
        <v/>
      </c>
      <c r="O90" t="e">
        <f t="shared" si="3"/>
        <v>#VALUE!</v>
      </c>
    </row>
    <row r="91" spans="1:15" x14ac:dyDescent="0.3">
      <c r="A91" s="48">
        <v>1989</v>
      </c>
      <c r="B91" s="38">
        <v>43702</v>
      </c>
      <c r="C91" s="39" t="s">
        <v>56</v>
      </c>
      <c r="D91" s="49" t="s">
        <v>46</v>
      </c>
      <c r="N91">
        <f t="shared" si="2"/>
        <v>8</v>
      </c>
      <c r="O91" t="e">
        <f t="shared" si="3"/>
        <v>#VALUE!</v>
      </c>
    </row>
    <row r="92" spans="1:15" x14ac:dyDescent="0.3">
      <c r="A92" s="48"/>
      <c r="B92" s="38"/>
      <c r="D92" s="49" t="s">
        <v>57</v>
      </c>
      <c r="N92" t="str">
        <f t="shared" si="2"/>
        <v/>
      </c>
      <c r="O92" t="e">
        <f t="shared" si="3"/>
        <v>#VALUE!</v>
      </c>
    </row>
    <row r="93" spans="1:15" x14ac:dyDescent="0.3">
      <c r="A93" s="48"/>
      <c r="B93" s="38"/>
      <c r="D93" s="49" t="s">
        <v>58</v>
      </c>
      <c r="N93" t="str">
        <f t="shared" si="2"/>
        <v/>
      </c>
      <c r="O93" t="e">
        <f t="shared" si="3"/>
        <v>#VALUE!</v>
      </c>
    </row>
    <row r="94" spans="1:15" x14ac:dyDescent="0.3">
      <c r="A94" s="48"/>
      <c r="B94" s="38"/>
      <c r="D94" s="49" t="s">
        <v>59</v>
      </c>
      <c r="N94" t="str">
        <f t="shared" si="2"/>
        <v/>
      </c>
      <c r="O94" t="e">
        <f t="shared" si="3"/>
        <v>#VALUE!</v>
      </c>
    </row>
    <row r="95" spans="1:15" x14ac:dyDescent="0.3">
      <c r="A95" s="48">
        <v>1990</v>
      </c>
      <c r="B95" s="38">
        <v>43580</v>
      </c>
      <c r="C95" s="39" t="s">
        <v>78</v>
      </c>
      <c r="D95" s="49"/>
      <c r="N95">
        <f t="shared" si="2"/>
        <v>4</v>
      </c>
      <c r="O95" t="e">
        <f t="shared" si="3"/>
        <v>#VALUE!</v>
      </c>
    </row>
    <row r="96" spans="1:15" x14ac:dyDescent="0.3">
      <c r="A96" s="48">
        <v>1990</v>
      </c>
      <c r="B96" s="38">
        <v>43687</v>
      </c>
      <c r="C96" s="39" t="s">
        <v>77</v>
      </c>
      <c r="D96" s="49" t="s">
        <v>147</v>
      </c>
      <c r="N96">
        <f t="shared" si="2"/>
        <v>8</v>
      </c>
      <c r="O96" t="e">
        <f t="shared" si="3"/>
        <v>#VALUE!</v>
      </c>
    </row>
    <row r="97" spans="1:15" x14ac:dyDescent="0.3">
      <c r="A97" s="48">
        <v>1990</v>
      </c>
      <c r="B97" s="38">
        <v>43744</v>
      </c>
      <c r="C97" s="39" t="s">
        <v>79</v>
      </c>
      <c r="D97" s="49" t="s">
        <v>46</v>
      </c>
      <c r="N97">
        <f t="shared" si="2"/>
        <v>10</v>
      </c>
      <c r="O97" t="e">
        <f t="shared" si="3"/>
        <v>#VALUE!</v>
      </c>
    </row>
    <row r="98" spans="1:15" x14ac:dyDescent="0.3">
      <c r="A98" s="48"/>
      <c r="B98" s="38"/>
      <c r="D98" s="49" t="s">
        <v>105</v>
      </c>
      <c r="N98" t="str">
        <f t="shared" si="2"/>
        <v/>
      </c>
      <c r="O98" t="e">
        <f t="shared" si="3"/>
        <v>#VALUE!</v>
      </c>
    </row>
    <row r="99" spans="1:15" x14ac:dyDescent="0.3">
      <c r="A99" s="48">
        <v>1991</v>
      </c>
      <c r="B99" s="38">
        <v>43767</v>
      </c>
      <c r="C99" s="39" t="s">
        <v>80</v>
      </c>
      <c r="D99" s="49" t="s">
        <v>4</v>
      </c>
      <c r="N99">
        <f t="shared" si="2"/>
        <v>10</v>
      </c>
      <c r="O99" t="e">
        <f t="shared" si="3"/>
        <v>#VALUE!</v>
      </c>
    </row>
    <row r="100" spans="1:15" x14ac:dyDescent="0.3">
      <c r="A100" s="48"/>
      <c r="B100" s="38"/>
      <c r="D100" s="49" t="s">
        <v>81</v>
      </c>
      <c r="N100" t="str">
        <f t="shared" si="2"/>
        <v/>
      </c>
      <c r="O100" t="e">
        <f t="shared" si="3"/>
        <v>#VALUE!</v>
      </c>
    </row>
    <row r="101" spans="1:15" x14ac:dyDescent="0.3">
      <c r="A101" s="48"/>
      <c r="B101" s="38"/>
      <c r="D101" s="49" t="s">
        <v>13</v>
      </c>
      <c r="N101" t="str">
        <f t="shared" si="2"/>
        <v/>
      </c>
      <c r="O101" t="e">
        <f t="shared" si="3"/>
        <v>#VALUE!</v>
      </c>
    </row>
    <row r="102" spans="1:15" x14ac:dyDescent="0.3">
      <c r="A102" s="48"/>
      <c r="B102" s="38"/>
      <c r="D102" s="49" t="s">
        <v>82</v>
      </c>
      <c r="N102" t="str">
        <f t="shared" si="2"/>
        <v/>
      </c>
      <c r="O102" t="e">
        <f t="shared" si="3"/>
        <v>#VALUE!</v>
      </c>
    </row>
    <row r="103" spans="1:15" x14ac:dyDescent="0.3">
      <c r="A103" s="48"/>
      <c r="B103" s="38"/>
      <c r="D103" s="49" t="s">
        <v>148</v>
      </c>
      <c r="N103" t="str">
        <f t="shared" si="2"/>
        <v/>
      </c>
      <c r="O103" t="e">
        <f t="shared" si="3"/>
        <v>#VALUE!</v>
      </c>
    </row>
    <row r="104" spans="1:15" x14ac:dyDescent="0.3">
      <c r="A104" s="48">
        <v>1995</v>
      </c>
      <c r="B104" s="38">
        <v>43645</v>
      </c>
      <c r="C104" s="39" t="s">
        <v>67</v>
      </c>
      <c r="D104" s="49"/>
      <c r="N104">
        <f t="shared" si="2"/>
        <v>6</v>
      </c>
      <c r="O104" t="e">
        <f t="shared" si="3"/>
        <v>#VALUE!</v>
      </c>
    </row>
    <row r="105" spans="1:15" x14ac:dyDescent="0.3">
      <c r="A105" s="48"/>
      <c r="B105" s="38"/>
      <c r="C105" s="39" t="s">
        <v>73</v>
      </c>
      <c r="D105" s="49"/>
      <c r="N105" t="str">
        <f t="shared" si="2"/>
        <v/>
      </c>
      <c r="O105" t="e">
        <f t="shared" si="3"/>
        <v>#VALUE!</v>
      </c>
    </row>
    <row r="106" spans="1:15" x14ac:dyDescent="0.3">
      <c r="A106" s="48">
        <v>1995</v>
      </c>
      <c r="B106" s="38">
        <v>43801</v>
      </c>
      <c r="C106" s="39" t="s">
        <v>83</v>
      </c>
      <c r="D106" s="49"/>
      <c r="N106">
        <f t="shared" si="2"/>
        <v>12</v>
      </c>
      <c r="O106" t="e">
        <f t="shared" si="3"/>
        <v>#VALUE!</v>
      </c>
    </row>
    <row r="107" spans="1:15" x14ac:dyDescent="0.3">
      <c r="A107" s="48">
        <v>1995</v>
      </c>
      <c r="B107" s="38">
        <v>43807</v>
      </c>
      <c r="C107" s="39" t="s">
        <v>80</v>
      </c>
      <c r="D107" s="49"/>
      <c r="N107">
        <f t="shared" si="2"/>
        <v>12</v>
      </c>
      <c r="O107" t="e">
        <f t="shared" si="3"/>
        <v>#VALUE!</v>
      </c>
    </row>
    <row r="108" spans="1:15" x14ac:dyDescent="0.3">
      <c r="A108" s="48">
        <v>1996</v>
      </c>
      <c r="B108" s="38">
        <v>43513</v>
      </c>
      <c r="C108" s="39" t="s">
        <v>84</v>
      </c>
      <c r="D108" s="49" t="s">
        <v>85</v>
      </c>
      <c r="N108">
        <f t="shared" si="2"/>
        <v>2</v>
      </c>
      <c r="O108" t="e">
        <f t="shared" si="3"/>
        <v>#VALUE!</v>
      </c>
    </row>
    <row r="109" spans="1:15" x14ac:dyDescent="0.3">
      <c r="A109" s="48">
        <v>1996</v>
      </c>
      <c r="B109" s="38">
        <v>43643</v>
      </c>
      <c r="C109" s="39" t="s">
        <v>84</v>
      </c>
      <c r="D109" s="49" t="s">
        <v>86</v>
      </c>
      <c r="N109">
        <f t="shared" si="2"/>
        <v>6</v>
      </c>
      <c r="O109" t="e">
        <f t="shared" si="3"/>
        <v>#VALUE!</v>
      </c>
    </row>
    <row r="110" spans="1:15" x14ac:dyDescent="0.3">
      <c r="A110" s="48">
        <v>1996</v>
      </c>
      <c r="B110" s="38">
        <v>43775</v>
      </c>
      <c r="C110" s="39" t="s">
        <v>87</v>
      </c>
      <c r="D110" s="49" t="s">
        <v>13</v>
      </c>
      <c r="N110">
        <f t="shared" si="2"/>
        <v>11</v>
      </c>
      <c r="O110" t="e">
        <f t="shared" si="3"/>
        <v>#VALUE!</v>
      </c>
    </row>
    <row r="111" spans="1:15" x14ac:dyDescent="0.3">
      <c r="A111" s="48">
        <v>1996</v>
      </c>
      <c r="B111" s="38">
        <v>43803</v>
      </c>
      <c r="C111" s="39" t="s">
        <v>88</v>
      </c>
      <c r="D111" s="49" t="s">
        <v>13</v>
      </c>
      <c r="N111">
        <f t="shared" si="2"/>
        <v>12</v>
      </c>
      <c r="O111" t="e">
        <f t="shared" si="3"/>
        <v>#VALUE!</v>
      </c>
    </row>
    <row r="112" spans="1:15" x14ac:dyDescent="0.3">
      <c r="A112" s="48">
        <v>1997</v>
      </c>
      <c r="B112" s="38">
        <v>43792</v>
      </c>
      <c r="C112" s="39" t="s">
        <v>73</v>
      </c>
      <c r="D112" s="49"/>
      <c r="N112">
        <f t="shared" si="2"/>
        <v>11</v>
      </c>
      <c r="O112" t="e">
        <f t="shared" si="3"/>
        <v>#VALUE!</v>
      </c>
    </row>
    <row r="113" spans="1:15" x14ac:dyDescent="0.3">
      <c r="A113" s="48">
        <v>1997</v>
      </c>
      <c r="B113" s="38">
        <v>43806</v>
      </c>
      <c r="C113" s="39" t="s">
        <v>80</v>
      </c>
      <c r="D113" s="49"/>
      <c r="N113">
        <f t="shared" si="2"/>
        <v>12</v>
      </c>
      <c r="O113" t="e">
        <f t="shared" si="3"/>
        <v>#VALUE!</v>
      </c>
    </row>
    <row r="114" spans="1:15" x14ac:dyDescent="0.3">
      <c r="A114" s="48">
        <v>1998</v>
      </c>
      <c r="B114" s="38">
        <v>43471</v>
      </c>
      <c r="C114" s="39" t="s">
        <v>89</v>
      </c>
      <c r="D114" s="49" t="s">
        <v>90</v>
      </c>
      <c r="N114">
        <f t="shared" si="2"/>
        <v>1</v>
      </c>
      <c r="O114">
        <f t="shared" si="3"/>
        <v>1</v>
      </c>
    </row>
    <row r="115" spans="1:15" x14ac:dyDescent="0.3">
      <c r="A115" s="48">
        <v>1998</v>
      </c>
      <c r="B115" s="38">
        <v>43494</v>
      </c>
      <c r="C115" s="39" t="s">
        <v>91</v>
      </c>
      <c r="D115" s="49"/>
      <c r="N115">
        <f t="shared" si="2"/>
        <v>1</v>
      </c>
      <c r="O115" t="e">
        <f t="shared" si="3"/>
        <v>#VALUE!</v>
      </c>
    </row>
    <row r="116" spans="1:15" x14ac:dyDescent="0.3">
      <c r="A116" s="48">
        <v>1998</v>
      </c>
      <c r="B116" s="38">
        <v>43496</v>
      </c>
      <c r="C116" s="39" t="s">
        <v>87</v>
      </c>
      <c r="D116" s="49" t="s">
        <v>13</v>
      </c>
      <c r="N116">
        <f t="shared" si="2"/>
        <v>1</v>
      </c>
      <c r="O116" t="e">
        <f t="shared" si="3"/>
        <v>#VALUE!</v>
      </c>
    </row>
    <row r="117" spans="1:15" x14ac:dyDescent="0.3">
      <c r="A117" s="48">
        <v>1998</v>
      </c>
      <c r="B117" s="38">
        <v>43513</v>
      </c>
      <c r="C117" s="39" t="s">
        <v>62</v>
      </c>
      <c r="D117" s="49"/>
      <c r="N117">
        <f t="shared" si="2"/>
        <v>2</v>
      </c>
      <c r="O117" t="e">
        <f t="shared" si="3"/>
        <v>#VALUE!</v>
      </c>
    </row>
    <row r="118" spans="1:15" x14ac:dyDescent="0.3">
      <c r="A118" s="48">
        <v>1998</v>
      </c>
      <c r="B118" s="38">
        <v>43529</v>
      </c>
      <c r="C118" s="39" t="s">
        <v>89</v>
      </c>
      <c r="D118" s="49" t="s">
        <v>90</v>
      </c>
      <c r="N118">
        <f t="shared" si="2"/>
        <v>3</v>
      </c>
      <c r="O118">
        <f t="shared" si="3"/>
        <v>1</v>
      </c>
    </row>
    <row r="119" spans="1:15" x14ac:dyDescent="0.3">
      <c r="A119" s="48">
        <v>1998</v>
      </c>
      <c r="B119" s="38">
        <v>43534</v>
      </c>
      <c r="C119" s="39" t="s">
        <v>88</v>
      </c>
      <c r="D119" s="49"/>
      <c r="N119">
        <f t="shared" si="2"/>
        <v>3</v>
      </c>
      <c r="O119" t="e">
        <f t="shared" si="3"/>
        <v>#VALUE!</v>
      </c>
    </row>
    <row r="120" spans="1:15" x14ac:dyDescent="0.3">
      <c r="A120" s="48">
        <v>1998</v>
      </c>
      <c r="B120" s="38">
        <v>43561</v>
      </c>
      <c r="C120" s="39" t="s">
        <v>87</v>
      </c>
      <c r="D120" s="49" t="s">
        <v>13</v>
      </c>
      <c r="N120">
        <f t="shared" si="2"/>
        <v>4</v>
      </c>
      <c r="O120" t="e">
        <f t="shared" si="3"/>
        <v>#VALUE!</v>
      </c>
    </row>
    <row r="121" spans="1:15" x14ac:dyDescent="0.3">
      <c r="A121" s="48">
        <v>1998</v>
      </c>
      <c r="B121" s="38">
        <v>43562</v>
      </c>
      <c r="C121" s="39" t="s">
        <v>92</v>
      </c>
      <c r="D121" s="49" t="s">
        <v>93</v>
      </c>
      <c r="N121">
        <f t="shared" si="2"/>
        <v>4</v>
      </c>
      <c r="O121" t="e">
        <f t="shared" si="3"/>
        <v>#VALUE!</v>
      </c>
    </row>
    <row r="122" spans="1:15" x14ac:dyDescent="0.3">
      <c r="A122" s="48">
        <v>1998</v>
      </c>
      <c r="B122" s="38">
        <v>43723</v>
      </c>
      <c r="C122" s="39" t="s">
        <v>80</v>
      </c>
      <c r="D122" s="49" t="s">
        <v>46</v>
      </c>
      <c r="N122">
        <f t="shared" si="2"/>
        <v>9</v>
      </c>
      <c r="O122" t="e">
        <f t="shared" si="3"/>
        <v>#VALUE!</v>
      </c>
    </row>
    <row r="123" spans="1:15" x14ac:dyDescent="0.3">
      <c r="A123" s="48">
        <v>1998</v>
      </c>
      <c r="B123" s="38">
        <v>43789</v>
      </c>
      <c r="C123" s="39" t="s">
        <v>94</v>
      </c>
      <c r="D123" s="49"/>
      <c r="N123">
        <f t="shared" si="2"/>
        <v>11</v>
      </c>
      <c r="O123" t="e">
        <f t="shared" si="3"/>
        <v>#VALUE!</v>
      </c>
    </row>
    <row r="124" spans="1:15" x14ac:dyDescent="0.3">
      <c r="A124" s="48">
        <v>1998</v>
      </c>
      <c r="B124" s="38">
        <v>43803</v>
      </c>
      <c r="C124" s="39" t="s">
        <v>94</v>
      </c>
      <c r="D124" s="49"/>
      <c r="N124">
        <f t="shared" si="2"/>
        <v>12</v>
      </c>
      <c r="O124" t="e">
        <f t="shared" si="3"/>
        <v>#VALUE!</v>
      </c>
    </row>
    <row r="125" spans="1:15" x14ac:dyDescent="0.3">
      <c r="A125" s="48">
        <v>1998</v>
      </c>
      <c r="B125" s="38">
        <v>43810</v>
      </c>
      <c r="C125" s="39" t="s">
        <v>95</v>
      </c>
      <c r="D125" s="49" t="s">
        <v>13</v>
      </c>
      <c r="N125">
        <f t="shared" si="2"/>
        <v>12</v>
      </c>
      <c r="O125" t="e">
        <f t="shared" si="3"/>
        <v>#VALUE!</v>
      </c>
    </row>
    <row r="126" spans="1:15" x14ac:dyDescent="0.3">
      <c r="A126" s="48">
        <v>1999</v>
      </c>
      <c r="B126" s="38">
        <v>43468</v>
      </c>
      <c r="C126" s="39" t="s">
        <v>96</v>
      </c>
      <c r="D126" s="49" t="s">
        <v>13</v>
      </c>
      <c r="N126">
        <f t="shared" si="2"/>
        <v>1</v>
      </c>
      <c r="O126" t="e">
        <f t="shared" si="3"/>
        <v>#VALUE!</v>
      </c>
    </row>
    <row r="127" spans="1:15" x14ac:dyDescent="0.3">
      <c r="A127" s="48">
        <v>1999</v>
      </c>
      <c r="B127" s="38">
        <v>43496</v>
      </c>
      <c r="C127" s="39" t="s">
        <v>80</v>
      </c>
      <c r="D127" s="49" t="s">
        <v>97</v>
      </c>
      <c r="N127">
        <f t="shared" si="2"/>
        <v>1</v>
      </c>
      <c r="O127" t="e">
        <f t="shared" si="3"/>
        <v>#VALUE!</v>
      </c>
    </row>
    <row r="128" spans="1:15" x14ac:dyDescent="0.3">
      <c r="A128" s="48">
        <v>1999</v>
      </c>
      <c r="B128" s="38">
        <v>43508</v>
      </c>
      <c r="C128" s="39" t="s">
        <v>98</v>
      </c>
      <c r="D128" s="49" t="s">
        <v>99</v>
      </c>
      <c r="N128">
        <f t="shared" si="2"/>
        <v>2</v>
      </c>
      <c r="O128" t="e">
        <f t="shared" si="3"/>
        <v>#VALUE!</v>
      </c>
    </row>
    <row r="129" spans="1:15" x14ac:dyDescent="0.3">
      <c r="A129" s="48">
        <v>1999</v>
      </c>
      <c r="B129" s="38">
        <v>43532</v>
      </c>
      <c r="C129" s="39" t="s">
        <v>100</v>
      </c>
      <c r="D129" s="49" t="s">
        <v>13</v>
      </c>
      <c r="N129">
        <f t="shared" si="2"/>
        <v>3</v>
      </c>
      <c r="O129" t="e">
        <f t="shared" si="3"/>
        <v>#VALUE!</v>
      </c>
    </row>
    <row r="130" spans="1:15" x14ac:dyDescent="0.3">
      <c r="A130" s="48">
        <v>1999</v>
      </c>
      <c r="B130" s="38">
        <v>43661</v>
      </c>
      <c r="C130" s="39" t="s">
        <v>101</v>
      </c>
      <c r="D130" s="49"/>
      <c r="N130">
        <f t="shared" ref="N130:N154" si="4">IF(B130="","",MONTH(B130))</f>
        <v>7</v>
      </c>
      <c r="O130" t="e">
        <f t="shared" ref="O130:O154" si="5">FIND("Luna",C130)</f>
        <v>#VALUE!</v>
      </c>
    </row>
    <row r="131" spans="1:15" x14ac:dyDescent="0.3">
      <c r="A131" s="48">
        <v>1999</v>
      </c>
      <c r="B131" s="38">
        <v>43739</v>
      </c>
      <c r="C131" s="39" t="s">
        <v>102</v>
      </c>
      <c r="D131" s="49"/>
      <c r="N131">
        <f t="shared" si="4"/>
        <v>10</v>
      </c>
      <c r="O131" t="e">
        <f t="shared" si="5"/>
        <v>#VALUE!</v>
      </c>
    </row>
    <row r="132" spans="1:15" x14ac:dyDescent="0.3">
      <c r="A132" s="48">
        <v>1999</v>
      </c>
      <c r="B132" s="38">
        <v>43803</v>
      </c>
      <c r="C132" s="39" t="s">
        <v>103</v>
      </c>
      <c r="D132" s="49" t="s">
        <v>13</v>
      </c>
      <c r="N132">
        <f t="shared" si="4"/>
        <v>12</v>
      </c>
      <c r="O132" t="e">
        <f t="shared" si="5"/>
        <v>#VALUE!</v>
      </c>
    </row>
    <row r="133" spans="1:15" x14ac:dyDescent="0.3">
      <c r="A133" s="48">
        <v>1999</v>
      </c>
      <c r="B133" s="38">
        <v>43468</v>
      </c>
      <c r="C133" s="39" t="s">
        <v>94</v>
      </c>
      <c r="D133" s="49"/>
      <c r="N133">
        <f t="shared" si="4"/>
        <v>1</v>
      </c>
      <c r="O133" t="e">
        <f t="shared" si="5"/>
        <v>#VALUE!</v>
      </c>
    </row>
    <row r="134" spans="1:15" x14ac:dyDescent="0.3">
      <c r="A134" s="48">
        <v>1999</v>
      </c>
      <c r="B134" s="38">
        <v>43496</v>
      </c>
      <c r="C134" s="39" t="s">
        <v>94</v>
      </c>
      <c r="D134" s="49"/>
      <c r="N134">
        <f t="shared" si="4"/>
        <v>1</v>
      </c>
      <c r="O134" t="e">
        <f t="shared" si="5"/>
        <v>#VALUE!</v>
      </c>
    </row>
    <row r="135" spans="1:15" x14ac:dyDescent="0.3">
      <c r="A135" s="48">
        <v>1999</v>
      </c>
      <c r="B135" s="38">
        <v>43508</v>
      </c>
      <c r="C135" s="39" t="s">
        <v>94</v>
      </c>
      <c r="D135" s="49"/>
      <c r="N135">
        <f t="shared" si="4"/>
        <v>2</v>
      </c>
      <c r="O135" t="e">
        <f t="shared" si="5"/>
        <v>#VALUE!</v>
      </c>
    </row>
    <row r="136" spans="1:15" x14ac:dyDescent="0.3">
      <c r="A136" s="48">
        <v>1999</v>
      </c>
      <c r="B136" s="38">
        <v>43661</v>
      </c>
      <c r="C136" s="39" t="s">
        <v>104</v>
      </c>
      <c r="D136" s="49"/>
      <c r="N136">
        <f t="shared" si="4"/>
        <v>7</v>
      </c>
      <c r="O136" t="e">
        <f t="shared" si="5"/>
        <v>#VALUE!</v>
      </c>
    </row>
    <row r="137" spans="1:15" x14ac:dyDescent="0.3">
      <c r="A137" s="48">
        <v>2000</v>
      </c>
      <c r="B137" s="38">
        <v>43482</v>
      </c>
      <c r="C137" s="39" t="s">
        <v>106</v>
      </c>
      <c r="D137" s="49"/>
      <c r="N137">
        <f t="shared" si="4"/>
        <v>1</v>
      </c>
      <c r="O137" t="e">
        <f t="shared" si="5"/>
        <v>#VALUE!</v>
      </c>
    </row>
    <row r="138" spans="1:15" x14ac:dyDescent="0.3">
      <c r="A138" s="48">
        <v>2000</v>
      </c>
      <c r="B138" s="38">
        <v>43510</v>
      </c>
      <c r="C138" s="39" t="s">
        <v>107</v>
      </c>
      <c r="D138" s="49" t="s">
        <v>85</v>
      </c>
      <c r="N138">
        <f t="shared" si="4"/>
        <v>2</v>
      </c>
      <c r="O138" t="e">
        <f t="shared" si="5"/>
        <v>#VALUE!</v>
      </c>
    </row>
    <row r="139" spans="1:15" x14ac:dyDescent="0.3">
      <c r="A139" s="48">
        <v>2000</v>
      </c>
      <c r="B139" s="38">
        <v>43519</v>
      </c>
      <c r="C139" s="39" t="s">
        <v>104</v>
      </c>
      <c r="D139" s="49"/>
      <c r="N139">
        <f t="shared" si="4"/>
        <v>2</v>
      </c>
      <c r="O139" t="e">
        <f t="shared" si="5"/>
        <v>#VALUE!</v>
      </c>
    </row>
    <row r="140" spans="1:15" x14ac:dyDescent="0.3">
      <c r="A140" s="48">
        <v>2000</v>
      </c>
      <c r="B140" s="38">
        <v>43554</v>
      </c>
      <c r="C140" s="39" t="s">
        <v>73</v>
      </c>
      <c r="D140" s="49"/>
      <c r="N140">
        <f t="shared" si="4"/>
        <v>3</v>
      </c>
      <c r="O140" t="e">
        <f t="shared" si="5"/>
        <v>#VALUE!</v>
      </c>
    </row>
    <row r="141" spans="1:15" x14ac:dyDescent="0.3">
      <c r="A141" s="48">
        <v>2000</v>
      </c>
      <c r="B141" s="38">
        <v>43739</v>
      </c>
      <c r="C141" s="39" t="s">
        <v>94</v>
      </c>
      <c r="D141" s="49"/>
      <c r="N141">
        <f t="shared" si="4"/>
        <v>10</v>
      </c>
      <c r="O141" t="e">
        <f t="shared" si="5"/>
        <v>#VALUE!</v>
      </c>
    </row>
    <row r="142" spans="1:15" x14ac:dyDescent="0.3">
      <c r="A142" s="48">
        <v>2000</v>
      </c>
      <c r="B142" s="38">
        <v>43789</v>
      </c>
      <c r="C142" s="39" t="s">
        <v>108</v>
      </c>
      <c r="D142" s="49" t="s">
        <v>109</v>
      </c>
      <c r="N142">
        <f t="shared" si="4"/>
        <v>11</v>
      </c>
      <c r="O142" t="e">
        <f t="shared" si="5"/>
        <v>#VALUE!</v>
      </c>
    </row>
    <row r="143" spans="1:15" x14ac:dyDescent="0.3">
      <c r="A143" s="48">
        <v>2000</v>
      </c>
      <c r="B143" s="38">
        <v>43803</v>
      </c>
      <c r="C143" s="39" t="s">
        <v>94</v>
      </c>
      <c r="D143" s="49"/>
      <c r="N143">
        <f t="shared" si="4"/>
        <v>12</v>
      </c>
      <c r="O143" t="e">
        <f t="shared" si="5"/>
        <v>#VALUE!</v>
      </c>
    </row>
    <row r="144" spans="1:15" x14ac:dyDescent="0.3">
      <c r="A144" s="48">
        <v>2000</v>
      </c>
      <c r="B144" s="38">
        <v>43810</v>
      </c>
      <c r="C144" s="39" t="s">
        <v>108</v>
      </c>
      <c r="D144" s="49" t="s">
        <v>113</v>
      </c>
      <c r="N144">
        <f t="shared" si="4"/>
        <v>12</v>
      </c>
      <c r="O144" t="e">
        <f t="shared" si="5"/>
        <v>#VALUE!</v>
      </c>
    </row>
    <row r="145" spans="1:15" x14ac:dyDescent="0.3">
      <c r="A145" s="48">
        <v>2000</v>
      </c>
      <c r="B145" s="38">
        <v>43812</v>
      </c>
      <c r="C145" s="39" t="s">
        <v>94</v>
      </c>
      <c r="D145" s="49"/>
      <c r="N145">
        <f t="shared" si="4"/>
        <v>12</v>
      </c>
      <c r="O145" t="e">
        <f t="shared" si="5"/>
        <v>#VALUE!</v>
      </c>
    </row>
    <row r="146" spans="1:15" x14ac:dyDescent="0.3">
      <c r="A146" s="48">
        <v>2000</v>
      </c>
      <c r="B146" s="38">
        <v>43819</v>
      </c>
      <c r="C146" s="39" t="s">
        <v>73</v>
      </c>
      <c r="D146" s="49"/>
      <c r="N146">
        <f t="shared" si="4"/>
        <v>12</v>
      </c>
      <c r="O146" t="e">
        <f t="shared" si="5"/>
        <v>#VALUE!</v>
      </c>
    </row>
    <row r="147" spans="1:15" x14ac:dyDescent="0.3">
      <c r="A147" s="48">
        <v>2001</v>
      </c>
      <c r="B147" s="38">
        <v>43508</v>
      </c>
      <c r="C147" s="39" t="s">
        <v>110</v>
      </c>
      <c r="D147" s="49" t="s">
        <v>13</v>
      </c>
      <c r="N147">
        <f t="shared" si="4"/>
        <v>2</v>
      </c>
      <c r="O147" t="e">
        <f t="shared" si="5"/>
        <v>#VALUE!</v>
      </c>
    </row>
    <row r="148" spans="1:15" x14ac:dyDescent="0.3">
      <c r="A148" s="48">
        <v>2002</v>
      </c>
      <c r="B148" s="38">
        <v>43532</v>
      </c>
      <c r="C148" s="39" t="s">
        <v>94</v>
      </c>
      <c r="D148" s="49"/>
      <c r="N148">
        <f t="shared" si="4"/>
        <v>3</v>
      </c>
      <c r="O148" t="e">
        <f t="shared" si="5"/>
        <v>#VALUE!</v>
      </c>
    </row>
    <row r="149" spans="1:15" x14ac:dyDescent="0.3">
      <c r="A149" s="48">
        <v>2003</v>
      </c>
      <c r="B149" s="38">
        <v>43661</v>
      </c>
      <c r="C149" s="39" t="s">
        <v>110</v>
      </c>
      <c r="D149" s="49" t="s">
        <v>13</v>
      </c>
      <c r="N149">
        <f t="shared" si="4"/>
        <v>7</v>
      </c>
      <c r="O149" t="e">
        <f t="shared" si="5"/>
        <v>#VALUE!</v>
      </c>
    </row>
    <row r="150" spans="1:15" x14ac:dyDescent="0.3">
      <c r="A150" s="48">
        <v>2004</v>
      </c>
      <c r="B150" s="38">
        <v>43475</v>
      </c>
      <c r="C150" s="39" t="s">
        <v>98</v>
      </c>
      <c r="D150" s="49" t="s">
        <v>111</v>
      </c>
      <c r="N150">
        <f t="shared" si="4"/>
        <v>1</v>
      </c>
      <c r="O150" t="e">
        <f t="shared" si="5"/>
        <v>#VALUE!</v>
      </c>
    </row>
    <row r="151" spans="1:15" x14ac:dyDescent="0.3">
      <c r="A151" s="48">
        <v>2004</v>
      </c>
      <c r="B151" s="38">
        <v>43608</v>
      </c>
      <c r="C151" s="39" t="s">
        <v>94</v>
      </c>
      <c r="D151" s="49"/>
      <c r="N151">
        <f t="shared" si="4"/>
        <v>5</v>
      </c>
      <c r="O151" t="e">
        <f t="shared" si="5"/>
        <v>#VALUE!</v>
      </c>
    </row>
    <row r="152" spans="1:15" x14ac:dyDescent="0.3">
      <c r="A152" s="48">
        <v>2004</v>
      </c>
      <c r="B152" s="38">
        <v>43650</v>
      </c>
      <c r="C152" s="39" t="s">
        <v>112</v>
      </c>
      <c r="D152" s="49" t="s">
        <v>57</v>
      </c>
      <c r="N152">
        <f t="shared" si="4"/>
        <v>7</v>
      </c>
      <c r="O152" t="e">
        <f t="shared" si="5"/>
        <v>#VALUE!</v>
      </c>
    </row>
    <row r="153" spans="1:15" x14ac:dyDescent="0.3">
      <c r="A153" s="48">
        <v>2004</v>
      </c>
      <c r="B153" s="38">
        <v>43781</v>
      </c>
      <c r="C153" s="39" t="s">
        <v>94</v>
      </c>
      <c r="D153" s="49"/>
      <c r="N153">
        <f t="shared" si="4"/>
        <v>11</v>
      </c>
      <c r="O153" t="e">
        <f t="shared" si="5"/>
        <v>#VALUE!</v>
      </c>
    </row>
    <row r="154" spans="1:15" ht="15" thickBot="1" x14ac:dyDescent="0.35">
      <c r="A154" s="50">
        <v>2006</v>
      </c>
      <c r="B154" s="51">
        <v>43468</v>
      </c>
      <c r="C154" s="52" t="s">
        <v>98</v>
      </c>
      <c r="D154" s="53" t="s">
        <v>111</v>
      </c>
      <c r="N154">
        <f t="shared" si="4"/>
        <v>1</v>
      </c>
      <c r="O154" t="e">
        <f t="shared" si="5"/>
        <v>#VALUE!</v>
      </c>
    </row>
  </sheetData>
  <mergeCells count="4">
    <mergeCell ref="A1:B1"/>
    <mergeCell ref="C1:C2"/>
    <mergeCell ref="D1:D2"/>
    <mergeCell ref="F1:G2"/>
  </mergeCells>
  <phoneticPr fontId="8" type="noConversion"/>
  <conditionalFormatting sqref="A104:D120 A122:D152 A154:D154 A3:D102">
    <cfRule type="expression" dxfId="0" priority="1">
      <formula>NOT(ISBLANK($B4))</formula>
    </cfRule>
  </conditionalFormatting>
  <conditionalFormatting sqref="A103:D103 A121:D121 A153:D153">
    <cfRule type="expression" dxfId="2" priority="4">
      <formula>NOT(ISBLANK(#REF!))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EB692-5685-41B7-99A2-8B7A4274BC65}">
  <dimension ref="A1:K20"/>
  <sheetViews>
    <sheetView tabSelected="1" zoomScale="78" workbookViewId="0">
      <selection activeCell="M19" sqref="M19"/>
    </sheetView>
  </sheetViews>
  <sheetFormatPr defaultRowHeight="14.4" x14ac:dyDescent="0.3"/>
  <cols>
    <col min="1" max="1" width="17.21875" style="3" customWidth="1"/>
    <col min="3" max="10" width="14.33203125" bestFit="1" customWidth="1"/>
    <col min="11" max="11" width="11.44140625" bestFit="1" customWidth="1"/>
  </cols>
  <sheetData>
    <row r="1" spans="1:11" s="2" customFormat="1" ht="30" customHeight="1" x14ac:dyDescent="0.3">
      <c r="A1" s="27"/>
      <c r="B1" s="28"/>
      <c r="C1" s="7" t="s">
        <v>51</v>
      </c>
      <c r="D1" s="7" t="s">
        <v>4</v>
      </c>
      <c r="E1" s="7" t="s">
        <v>81</v>
      </c>
      <c r="F1" s="7" t="s">
        <v>13</v>
      </c>
      <c r="G1" s="7" t="s">
        <v>46</v>
      </c>
      <c r="H1" s="7" t="s">
        <v>57</v>
      </c>
      <c r="I1" s="7" t="s">
        <v>58</v>
      </c>
      <c r="J1" s="8" t="s">
        <v>59</v>
      </c>
    </row>
    <row r="2" spans="1:11" ht="39.6" customHeight="1" x14ac:dyDescent="0.3">
      <c r="A2" s="29" t="s">
        <v>152</v>
      </c>
      <c r="B2" s="9" t="s">
        <v>141</v>
      </c>
      <c r="C2" s="10">
        <v>0.38700000000000001</v>
      </c>
      <c r="D2" s="10">
        <v>0.72299999999999998</v>
      </c>
      <c r="E2" s="10">
        <v>1</v>
      </c>
      <c r="F2" s="10">
        <v>1.524</v>
      </c>
      <c r="G2" s="10">
        <v>5.2030000000000003</v>
      </c>
      <c r="H2" s="10">
        <v>9.5370000000000008</v>
      </c>
      <c r="I2" s="10">
        <v>19.190999999999999</v>
      </c>
      <c r="J2" s="21">
        <v>30.068999999999999</v>
      </c>
    </row>
    <row r="3" spans="1:11" x14ac:dyDescent="0.3">
      <c r="A3" s="30"/>
      <c r="B3" s="11" t="s">
        <v>124</v>
      </c>
      <c r="C3" s="12">
        <v>57.9</v>
      </c>
      <c r="D3" s="12">
        <v>108.2</v>
      </c>
      <c r="E3" s="12">
        <v>149.6</v>
      </c>
      <c r="F3" s="12">
        <v>227.9</v>
      </c>
      <c r="G3" s="12">
        <v>778.3</v>
      </c>
      <c r="H3" s="12">
        <v>1429.4</v>
      </c>
      <c r="I3" s="12">
        <v>2871</v>
      </c>
      <c r="J3" s="22">
        <v>4504.3</v>
      </c>
    </row>
    <row r="4" spans="1:11" x14ac:dyDescent="0.3">
      <c r="A4" s="29" t="s">
        <v>158</v>
      </c>
      <c r="B4" s="9"/>
      <c r="C4" s="10">
        <f>(C3)/C2*1000000</f>
        <v>149612403.10077518</v>
      </c>
      <c r="D4" s="10">
        <f t="shared" ref="D4:J4" si="0">(D3)/D2*1000000</f>
        <v>149654218.53388658</v>
      </c>
      <c r="E4" s="10">
        <f t="shared" si="0"/>
        <v>149600000</v>
      </c>
      <c r="F4" s="10">
        <f t="shared" si="0"/>
        <v>149540682.41469815</v>
      </c>
      <c r="G4" s="10">
        <f t="shared" si="0"/>
        <v>149586776.8595041</v>
      </c>
      <c r="H4" s="10">
        <f t="shared" si="0"/>
        <v>149879417.00744468</v>
      </c>
      <c r="I4" s="10">
        <f t="shared" si="0"/>
        <v>149601375.64483353</v>
      </c>
      <c r="J4" s="21">
        <f t="shared" si="0"/>
        <v>149798796.10229808</v>
      </c>
      <c r="K4" s="1"/>
    </row>
    <row r="5" spans="1:11" x14ac:dyDescent="0.3">
      <c r="A5" s="33"/>
      <c r="B5" s="5"/>
      <c r="C5" s="4">
        <v>149597870.69999999</v>
      </c>
      <c r="D5" s="4">
        <v>149597870.69999999</v>
      </c>
      <c r="E5" s="4">
        <v>149597870.69999999</v>
      </c>
      <c r="F5" s="4">
        <v>149597870.69999999</v>
      </c>
      <c r="G5" s="4">
        <v>149597870.69999999</v>
      </c>
      <c r="H5" s="4">
        <v>149597870.69999999</v>
      </c>
      <c r="I5" s="4">
        <v>149597870.69999999</v>
      </c>
      <c r="J5" s="23">
        <v>149597870.69999999</v>
      </c>
      <c r="K5" s="1"/>
    </row>
    <row r="6" spans="1:11" x14ac:dyDescent="0.3">
      <c r="A6" s="18" t="s">
        <v>131</v>
      </c>
      <c r="B6" s="13" t="s">
        <v>123</v>
      </c>
      <c r="C6" s="14">
        <v>7</v>
      </c>
      <c r="D6" s="14">
        <v>3.39</v>
      </c>
      <c r="E6" s="14">
        <v>0</v>
      </c>
      <c r="F6" s="14">
        <v>1.85</v>
      </c>
      <c r="G6" s="14">
        <v>1.31</v>
      </c>
      <c r="H6" s="14">
        <v>2.48</v>
      </c>
      <c r="I6" s="14">
        <v>0.77</v>
      </c>
      <c r="J6" s="24">
        <v>1.77</v>
      </c>
    </row>
    <row r="7" spans="1:11" ht="51" customHeight="1" x14ac:dyDescent="0.3">
      <c r="A7" s="18" t="s">
        <v>114</v>
      </c>
      <c r="B7" s="13" t="s">
        <v>125</v>
      </c>
      <c r="C7" s="14">
        <v>47.87</v>
      </c>
      <c r="D7" s="14">
        <v>35.020000000000003</v>
      </c>
      <c r="E7" s="14">
        <v>29.79</v>
      </c>
      <c r="F7" s="14">
        <v>24.13</v>
      </c>
      <c r="G7" s="14">
        <v>13.06</v>
      </c>
      <c r="H7" s="14">
        <v>9.66</v>
      </c>
      <c r="I7" s="14">
        <v>6.8</v>
      </c>
      <c r="J7" s="24">
        <v>5.44</v>
      </c>
    </row>
    <row r="8" spans="1:11" ht="26.4" customHeight="1" x14ac:dyDescent="0.3">
      <c r="A8" s="31" t="s">
        <v>132</v>
      </c>
      <c r="B8" s="15" t="s">
        <v>126</v>
      </c>
      <c r="C8" s="10">
        <v>0.24</v>
      </c>
      <c r="D8" s="10">
        <v>0.62</v>
      </c>
      <c r="E8" s="10">
        <v>1</v>
      </c>
      <c r="F8" s="10">
        <v>1.88</v>
      </c>
      <c r="G8" s="10">
        <v>11.86</v>
      </c>
      <c r="H8" s="10">
        <v>29.46</v>
      </c>
      <c r="I8" s="10">
        <v>84.01</v>
      </c>
      <c r="J8" s="21">
        <v>164.79</v>
      </c>
    </row>
    <row r="9" spans="1:11" x14ac:dyDescent="0.3">
      <c r="A9" s="32"/>
      <c r="B9" s="6" t="s">
        <v>127</v>
      </c>
      <c r="C9" s="4">
        <f>365.2425*C8</f>
        <v>87.658199999999994</v>
      </c>
      <c r="D9" s="4">
        <f t="shared" ref="D9:J9" si="1">365.2425*D8</f>
        <v>226.45035000000001</v>
      </c>
      <c r="E9" s="4">
        <f t="shared" si="1"/>
        <v>365.24250000000001</v>
      </c>
      <c r="F9" s="4">
        <f t="shared" si="1"/>
        <v>686.65589999999997</v>
      </c>
      <c r="G9" s="4">
        <f t="shared" si="1"/>
        <v>4331.7760499999995</v>
      </c>
      <c r="H9" s="4">
        <f t="shared" si="1"/>
        <v>10760.04405</v>
      </c>
      <c r="I9" s="4">
        <f t="shared" si="1"/>
        <v>30684.022425000003</v>
      </c>
      <c r="J9" s="23">
        <f t="shared" si="1"/>
        <v>60188.311575</v>
      </c>
    </row>
    <row r="10" spans="1:11" x14ac:dyDescent="0.3">
      <c r="A10" s="18" t="s">
        <v>133</v>
      </c>
      <c r="B10" s="13" t="s">
        <v>128</v>
      </c>
      <c r="C10" s="14">
        <v>2440</v>
      </c>
      <c r="D10" s="14">
        <v>6052</v>
      </c>
      <c r="E10" s="14">
        <v>6378</v>
      </c>
      <c r="F10" s="14">
        <v>3397</v>
      </c>
      <c r="G10" s="14">
        <v>71492</v>
      </c>
      <c r="H10" s="14">
        <v>60268</v>
      </c>
      <c r="I10" s="14">
        <v>25559</v>
      </c>
      <c r="J10" s="24">
        <v>24766</v>
      </c>
    </row>
    <row r="11" spans="1:11" x14ac:dyDescent="0.3">
      <c r="A11" s="31" t="s">
        <v>134</v>
      </c>
      <c r="B11" s="15" t="s">
        <v>129</v>
      </c>
      <c r="C11" s="16">
        <v>3.3000000000000003E+23</v>
      </c>
      <c r="D11" s="17">
        <v>4.8699999999999996E+24</v>
      </c>
      <c r="E11" s="16">
        <v>5.9700000000000003E+24</v>
      </c>
      <c r="F11" s="16">
        <v>6.4200000000000005E+23</v>
      </c>
      <c r="G11" s="16">
        <v>1.9000000000000001E+27</v>
      </c>
      <c r="H11" s="16">
        <v>5.6800000000000001E+26</v>
      </c>
      <c r="I11" s="16">
        <v>8.6800000000000001E+25</v>
      </c>
      <c r="J11" s="25">
        <v>1.0200000000000001E+26</v>
      </c>
    </row>
    <row r="12" spans="1:11" x14ac:dyDescent="0.3">
      <c r="A12" s="32"/>
      <c r="B12" s="6" t="s">
        <v>130</v>
      </c>
      <c r="C12" s="4">
        <v>5.5E-2</v>
      </c>
      <c r="D12" s="4">
        <v>0.82</v>
      </c>
      <c r="E12" s="4">
        <v>1</v>
      </c>
      <c r="F12" s="4">
        <v>0.11</v>
      </c>
      <c r="G12" s="4">
        <v>318</v>
      </c>
      <c r="H12" s="4">
        <v>95.2</v>
      </c>
      <c r="I12" s="4">
        <v>14.5</v>
      </c>
      <c r="J12" s="23">
        <v>17.100000000000001</v>
      </c>
    </row>
    <row r="13" spans="1:11" ht="15.6" x14ac:dyDescent="0.3">
      <c r="A13" s="18" t="s">
        <v>135</v>
      </c>
      <c r="B13" s="13" t="s">
        <v>156</v>
      </c>
      <c r="C13" s="14">
        <v>5.43</v>
      </c>
      <c r="D13" s="14">
        <v>5.24</v>
      </c>
      <c r="E13" s="14">
        <v>5.52</v>
      </c>
      <c r="F13" s="14">
        <v>3.93</v>
      </c>
      <c r="G13" s="14">
        <v>1.33</v>
      </c>
      <c r="H13" s="14">
        <v>0.69</v>
      </c>
      <c r="I13" s="14">
        <v>1.32</v>
      </c>
      <c r="J13" s="24">
        <v>1.64</v>
      </c>
    </row>
    <row r="14" spans="1:11" ht="51" customHeight="1" x14ac:dyDescent="0.3">
      <c r="A14" s="18" t="s">
        <v>136</v>
      </c>
      <c r="B14" s="13" t="s">
        <v>155</v>
      </c>
      <c r="C14" s="14">
        <v>0.378</v>
      </c>
      <c r="D14" s="14">
        <v>0.90700000000000003</v>
      </c>
      <c r="E14" s="14">
        <v>1</v>
      </c>
      <c r="F14" s="14">
        <v>0.377</v>
      </c>
      <c r="G14" s="14">
        <v>2.3639999999999999</v>
      </c>
      <c r="H14" s="14">
        <v>0.91600000000000004</v>
      </c>
      <c r="I14" s="14">
        <v>0.88900000000000001</v>
      </c>
      <c r="J14" s="24">
        <v>1.125</v>
      </c>
    </row>
    <row r="15" spans="1:11" x14ac:dyDescent="0.3">
      <c r="A15" s="18" t="s">
        <v>137</v>
      </c>
      <c r="B15" s="13" t="s">
        <v>125</v>
      </c>
      <c r="C15" s="14">
        <v>4.4400000000000004</v>
      </c>
      <c r="D15" s="14">
        <v>10.36</v>
      </c>
      <c r="E15" s="14">
        <v>11.19</v>
      </c>
      <c r="F15" s="14">
        <v>5.03</v>
      </c>
      <c r="G15" s="14">
        <v>59.5</v>
      </c>
      <c r="H15" s="14">
        <v>35.5</v>
      </c>
      <c r="I15" s="14">
        <v>21.3</v>
      </c>
      <c r="J15" s="24">
        <v>23.5</v>
      </c>
    </row>
    <row r="16" spans="1:11" ht="26.4" x14ac:dyDescent="0.3">
      <c r="A16" s="18" t="s">
        <v>138</v>
      </c>
      <c r="B16" s="13" t="s">
        <v>127</v>
      </c>
      <c r="C16" s="14">
        <v>58.65</v>
      </c>
      <c r="D16" s="14">
        <v>-243.16</v>
      </c>
      <c r="E16" s="14">
        <v>0.99</v>
      </c>
      <c r="F16" s="14">
        <v>1.03</v>
      </c>
      <c r="G16" s="14">
        <v>0.41</v>
      </c>
      <c r="H16" s="14">
        <v>0.45</v>
      </c>
      <c r="I16" s="14">
        <v>-0.72</v>
      </c>
      <c r="J16" s="24">
        <v>0.67</v>
      </c>
    </row>
    <row r="17" spans="1:10" ht="77.400000000000006" customHeight="1" x14ac:dyDescent="0.3">
      <c r="A17" s="18" t="s">
        <v>139</v>
      </c>
      <c r="B17" s="13" t="s">
        <v>123</v>
      </c>
      <c r="C17" s="14">
        <v>0</v>
      </c>
      <c r="D17" s="14">
        <v>177.36</v>
      </c>
      <c r="E17" s="14">
        <v>23.45</v>
      </c>
      <c r="F17" s="14">
        <v>25.19</v>
      </c>
      <c r="G17" s="14">
        <v>3.13</v>
      </c>
      <c r="H17" s="14">
        <v>26.73</v>
      </c>
      <c r="I17" s="14">
        <v>97.86</v>
      </c>
      <c r="J17" s="24">
        <v>29.6</v>
      </c>
    </row>
    <row r="18" spans="1:10" x14ac:dyDescent="0.3">
      <c r="A18" s="18" t="s">
        <v>115</v>
      </c>
      <c r="B18" s="13"/>
      <c r="C18" s="14" t="s">
        <v>116</v>
      </c>
      <c r="D18" s="14" t="s">
        <v>117</v>
      </c>
      <c r="E18" s="14" t="s">
        <v>118</v>
      </c>
      <c r="F18" s="14" t="s">
        <v>119</v>
      </c>
      <c r="G18" s="14" t="s">
        <v>120</v>
      </c>
      <c r="H18" s="14" t="s">
        <v>120</v>
      </c>
      <c r="I18" s="14" t="s">
        <v>121</v>
      </c>
      <c r="J18" s="24" t="s">
        <v>121</v>
      </c>
    </row>
    <row r="19" spans="1:10" ht="27" customHeight="1" x14ac:dyDescent="0.3">
      <c r="A19" s="18" t="s">
        <v>140</v>
      </c>
      <c r="B19" s="13" t="s">
        <v>142</v>
      </c>
      <c r="C19" s="14">
        <v>125</v>
      </c>
      <c r="D19" s="14">
        <v>460</v>
      </c>
      <c r="E19" s="14">
        <v>15</v>
      </c>
      <c r="F19" s="14">
        <v>-32</v>
      </c>
      <c r="G19" s="14">
        <v>-130</v>
      </c>
      <c r="H19" s="14">
        <v>-180</v>
      </c>
      <c r="I19" s="14">
        <v>-210</v>
      </c>
      <c r="J19" s="24">
        <v>-220</v>
      </c>
    </row>
    <row r="20" spans="1:10" ht="15" thickBot="1" x14ac:dyDescent="0.35">
      <c r="A20" s="19" t="s">
        <v>122</v>
      </c>
      <c r="B20" s="20" t="s">
        <v>143</v>
      </c>
      <c r="C20" s="26">
        <v>0</v>
      </c>
      <c r="D20" s="26">
        <v>0</v>
      </c>
      <c r="E20" s="26">
        <v>1</v>
      </c>
      <c r="F20" s="26">
        <v>2</v>
      </c>
      <c r="G20" s="26">
        <v>63</v>
      </c>
      <c r="H20" s="26">
        <v>62</v>
      </c>
      <c r="I20" s="26">
        <v>27</v>
      </c>
      <c r="J20" s="20">
        <v>13</v>
      </c>
    </row>
  </sheetData>
  <mergeCells count="5">
    <mergeCell ref="A1:B1"/>
    <mergeCell ref="A2:A3"/>
    <mergeCell ref="A8:A9"/>
    <mergeCell ref="A11:A12"/>
    <mergeCell ref="A4:A5"/>
  </mergeCells>
  <conditionalFormatting sqref="C1:J1">
    <cfRule type="expression" dxfId="1" priority="1">
      <formula>IF(IFERROR(FIND("He",C18),"nincs")="nincs","hamis","igaz")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5</vt:i4>
      </vt:variant>
    </vt:vector>
  </HeadingPairs>
  <TitlesOfParts>
    <vt:vector size="7" baseType="lpstr">
      <vt:lpstr>Dátumok</vt:lpstr>
      <vt:lpstr>Bolygók</vt:lpstr>
      <vt:lpstr>Dátumok!szaljut</vt:lpstr>
      <vt:lpstr>Dátumok!szojuz</vt:lpstr>
      <vt:lpstr>Dátumok!viking</vt:lpstr>
      <vt:lpstr>Dátumok!vosztok</vt:lpstr>
      <vt:lpstr>Dátumok!voyager1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SimonMonika</dc:creator>
  <cp:lastModifiedBy>SimonMonika</cp:lastModifiedBy>
  <dcterms:created xsi:type="dcterms:W3CDTF">2019-12-31T09:56:19Z</dcterms:created>
  <dcterms:modified xsi:type="dcterms:W3CDTF">2020-01-11T16:07:48Z</dcterms:modified>
</cp:coreProperties>
</file>