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monMonika\Desktop\fővárosi\FÁIAV - döntő 7-8 (2020)\Táblázatkezelés\"/>
    </mc:Choice>
  </mc:AlternateContent>
  <xr:revisionPtr revIDLastSave="0" documentId="13_ncr:1_{7F93A871-3E15-4E8D-BA0A-7934BA589537}" xr6:coauthVersionLast="45" xr6:coauthVersionMax="45" xr10:uidLastSave="{00000000-0000-0000-0000-000000000000}"/>
  <bookViews>
    <workbookView xWindow="4992" yWindow="2748" windowWidth="17280" windowHeight="8688" xr2:uid="{E23C360B-7E3C-4062-9624-813A56E4DCDD}"/>
  </bookViews>
  <sheets>
    <sheet name="diszkoszvetők" sheetId="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9" i="9" l="1"/>
  <c r="G39" i="9"/>
  <c r="E39" i="9"/>
  <c r="F38" i="9"/>
  <c r="G38" i="9"/>
  <c r="E38" i="9"/>
  <c r="F37" i="9"/>
  <c r="G37" i="9"/>
  <c r="E37" i="9"/>
  <c r="H17" i="9"/>
  <c r="I17" i="9" s="1"/>
  <c r="H5" i="9"/>
  <c r="I5" i="9" s="1"/>
  <c r="H21" i="9"/>
  <c r="I21" i="9" s="1"/>
  <c r="H12" i="9"/>
  <c r="I12" i="9" s="1"/>
  <c r="H15" i="9"/>
  <c r="I15" i="9" s="1"/>
  <c r="H35" i="9"/>
  <c r="I35" i="9" s="1"/>
  <c r="H6" i="9"/>
  <c r="I6" i="9" s="1"/>
  <c r="H23" i="9"/>
  <c r="I23" i="9" s="1"/>
  <c r="H28" i="9"/>
  <c r="I28" i="9" s="1"/>
  <c r="H3" i="9"/>
  <c r="I3" i="9" s="1"/>
  <c r="H31" i="9"/>
  <c r="I31" i="9" s="1"/>
  <c r="H24" i="9"/>
  <c r="I24" i="9" s="1"/>
  <c r="H2" i="9"/>
  <c r="E41" i="9" s="1"/>
  <c r="H34" i="9"/>
  <c r="I34" i="9" s="1"/>
  <c r="H27" i="9"/>
  <c r="I27" i="9" s="1"/>
  <c r="H32" i="9"/>
  <c r="I32" i="9" s="1"/>
  <c r="H9" i="9"/>
  <c r="I9" i="9" s="1"/>
  <c r="H8" i="9"/>
  <c r="I8" i="9" s="1"/>
  <c r="H4" i="9"/>
  <c r="I4" i="9" s="1"/>
  <c r="H36" i="9"/>
  <c r="I36" i="9" s="1"/>
  <c r="H25" i="9"/>
  <c r="I25" i="9" s="1"/>
  <c r="H26" i="9"/>
  <c r="I26" i="9" s="1"/>
  <c r="H22" i="9"/>
  <c r="I22" i="9" s="1"/>
  <c r="H10" i="9"/>
  <c r="I10" i="9" s="1"/>
  <c r="H11" i="9"/>
  <c r="I11" i="9" s="1"/>
  <c r="H7" i="9"/>
  <c r="I7" i="9" s="1"/>
  <c r="H20" i="9"/>
  <c r="I20" i="9" s="1"/>
  <c r="H19" i="9"/>
  <c r="I19" i="9" s="1"/>
  <c r="H33" i="9"/>
  <c r="I33" i="9" s="1"/>
  <c r="H13" i="9"/>
  <c r="I13" i="9" s="1"/>
  <c r="H16" i="9"/>
  <c r="I16" i="9" s="1"/>
  <c r="H18" i="9"/>
  <c r="I18" i="9" s="1"/>
  <c r="H14" i="9"/>
  <c r="I14" i="9" s="1"/>
  <c r="H29" i="9"/>
  <c r="I29" i="9" s="1"/>
  <c r="H30" i="9"/>
  <c r="I30" i="9" s="1"/>
  <c r="I2" i="9" l="1"/>
  <c r="E42" i="9"/>
</calcChain>
</file>

<file path=xl/sharedStrings.xml><?xml version="1.0" encoding="utf-8"?>
<sst xmlns="http://schemas.openxmlformats.org/spreadsheetml/2006/main" count="149" uniqueCount="78">
  <si>
    <t>A</t>
  </si>
  <si>
    <t>B</t>
  </si>
  <si>
    <t> Ausztrália (AUS)</t>
  </si>
  <si>
    <t> Ausztria (AUT)</t>
  </si>
  <si>
    <t> Belgium (BEL)</t>
  </si>
  <si>
    <t> Ciprus (CYP)</t>
  </si>
  <si>
    <t> Egyesült Államok (USA)</t>
  </si>
  <si>
    <t> Észtország (EST)</t>
  </si>
  <si>
    <t> India (IND)</t>
  </si>
  <si>
    <t> Irán (IRI)</t>
  </si>
  <si>
    <t> Izland (ISL)</t>
  </si>
  <si>
    <t> Jamaica (JAM)</t>
  </si>
  <si>
    <t> Kazahsztán (KAZ)</t>
  </si>
  <si>
    <t> Kolumbia (COL)</t>
  </si>
  <si>
    <t> Kuba (CUB)</t>
  </si>
  <si>
    <t> Lengyelország (POL)</t>
  </si>
  <si>
    <t> Litvánia (LTU)</t>
  </si>
  <si>
    <t> Magyarország (HUN)</t>
  </si>
  <si>
    <t> Montenegró (MNE)</t>
  </si>
  <si>
    <t> Németország (GER)</t>
  </si>
  <si>
    <t> Norvégia (NOR)</t>
  </si>
  <si>
    <t> Spanyolország (ESP)</t>
  </si>
  <si>
    <t> Svédország (SWE)</t>
  </si>
  <si>
    <t> Szaúd-Arábia (KSA)</t>
  </si>
  <si>
    <t> Ukrajna (UKR)</t>
  </si>
  <si>
    <t> Szamoa (SAM)</t>
  </si>
  <si>
    <t>Név</t>
  </si>
  <si>
    <t>Ország</t>
  </si>
  <si>
    <t>Piotr Małachowski</t>
  </si>
  <si>
    <t>-</t>
  </si>
  <si>
    <t>Lukas Weißhaidinger</t>
  </si>
  <si>
    <t>Christoph Harting</t>
  </si>
  <si>
    <t>x</t>
  </si>
  <si>
    <t>Andrius Gudžius</t>
  </si>
  <si>
    <t>Gerd Kanter</t>
  </si>
  <si>
    <t>Mason Finley</t>
  </si>
  <si>
    <t>Axel Härstedt</t>
  </si>
  <si>
    <t>Apósztolosz Paréllisz</t>
  </si>
  <si>
    <t>Kővágó Zoltán</t>
  </si>
  <si>
    <t>Martin Kupper</t>
  </si>
  <si>
    <t>Daniel Jasinski</t>
  </si>
  <si>
    <t>Philip Milanov</t>
  </si>
  <si>
    <t>Sven Martin Skagestad</t>
  </si>
  <si>
    <t>Daniel Ståhl</t>
  </si>
  <si>
    <t>X</t>
  </si>
  <si>
    <t>Robert Harting</t>
  </si>
  <si>
    <t>Andrew Evans</t>
  </si>
  <si>
    <t>Robert Urbanek</t>
  </si>
  <si>
    <t>Mauricio Ortega</t>
  </si>
  <si>
    <t>Matthew Denny</t>
  </si>
  <si>
    <t>Benn Harradine</t>
  </si>
  <si>
    <t>Guðni Valur Guðnason</t>
  </si>
  <si>
    <t>Jorge Fernández</t>
  </si>
  <si>
    <t>Mikita Neszterenko</t>
  </si>
  <si>
    <t>Ehszán Haddádi</t>
  </si>
  <si>
    <t>Frank Casañas</t>
  </si>
  <si>
    <t>Tavis Bailey</t>
  </si>
  <si>
    <t>Lois Maikel Martínez</t>
  </si>
  <si>
    <t>Vikász Gauda</t>
  </si>
  <si>
    <t>Alex Rose</t>
  </si>
  <si>
    <t>Mahmoud Samimi</t>
  </si>
  <si>
    <t>Yevgeniy Labutov</t>
  </si>
  <si>
    <t>Olekszij Szemenov</t>
  </si>
  <si>
    <t>Sultan Mubarak Al-Dawoodi</t>
  </si>
  <si>
    <t>Fedrick Dacres</t>
  </si>
  <si>
    <t>Danijel Furtula</t>
  </si>
  <si>
    <t>Helyezés</t>
  </si>
  <si>
    <t>Csoport</t>
  </si>
  <si>
    <t>1.kör</t>
  </si>
  <si>
    <t>2.kör</t>
  </si>
  <si>
    <t>3.kör</t>
  </si>
  <si>
    <t>Eredmény</t>
  </si>
  <si>
    <t>Megjegyzés</t>
  </si>
  <si>
    <t>60 m feletti dobások</t>
  </si>
  <si>
    <t>A dobások átlaga</t>
  </si>
  <si>
    <t>Elvétett dobások</t>
  </si>
  <si>
    <t>A csoport átlaga</t>
  </si>
  <si>
    <t>B csoport átlaga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</si>
</sst>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&quot; m&quot;"/>
    <numFmt numFmtId="165" formatCode="General&quot; db&quot;"/>
  </numFmts>
  <fonts count="4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theme="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gradientFill degree="270">
        <stop position="0">
          <color theme="0" tint="-0.49803155613879818"/>
        </stop>
        <stop position="1">
          <color theme="0" tint="-0.34900967436750391"/>
        </stop>
      </gradientFill>
    </fill>
  </fills>
  <borders count="13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/>
    <xf numFmtId="164" fontId="2" fillId="0" borderId="8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/>
    <xf numFmtId="164" fontId="2" fillId="0" borderId="2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/>
    <xf numFmtId="164" fontId="2" fillId="0" borderId="5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3" fillId="2" borderId="10" xfId="0" applyFont="1" applyFill="1" applyBorder="1" applyAlignment="1">
      <alignment horizontal="center" vertical="center" textRotation="90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1597112860892386E-2"/>
          <c:y val="5.3861031501907533E-2"/>
          <c:w val="0.86269466316710408"/>
          <c:h val="0.9111983977028396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diszkoszvetők!$C$2:$C$36</c:f>
              <c:strCache>
                <c:ptCount val="35"/>
                <c:pt idx="0">
                  <c:v>Piotr Małachowski</c:v>
                </c:pt>
                <c:pt idx="1">
                  <c:v>Lukas Weißhaidinger</c:v>
                </c:pt>
                <c:pt idx="2">
                  <c:v>Christoph Harting</c:v>
                </c:pt>
                <c:pt idx="3">
                  <c:v>Andrius Gudžius</c:v>
                </c:pt>
                <c:pt idx="4">
                  <c:v>Gerd Kanter</c:v>
                </c:pt>
                <c:pt idx="5">
                  <c:v>Mason Finley</c:v>
                </c:pt>
                <c:pt idx="6">
                  <c:v>Axel Härstedt</c:v>
                </c:pt>
                <c:pt idx="7">
                  <c:v>Apósztolosz Paréllisz</c:v>
                </c:pt>
                <c:pt idx="8">
                  <c:v>Kővágó Zoltán</c:v>
                </c:pt>
                <c:pt idx="9">
                  <c:v>Martin Kupper</c:v>
                </c:pt>
                <c:pt idx="10">
                  <c:v>Daniel Jasinski</c:v>
                </c:pt>
                <c:pt idx="11">
                  <c:v>Philip Milanov</c:v>
                </c:pt>
                <c:pt idx="12">
                  <c:v>Sven Martin Skagestad</c:v>
                </c:pt>
                <c:pt idx="13">
                  <c:v>Daniel Ståhl</c:v>
                </c:pt>
                <c:pt idx="14">
                  <c:v>Robert Harting</c:v>
                </c:pt>
                <c:pt idx="15">
                  <c:v>Andrew Evans</c:v>
                </c:pt>
                <c:pt idx="16">
                  <c:v>Robert Urbanek</c:v>
                </c:pt>
                <c:pt idx="17">
                  <c:v>Mauricio Ortega</c:v>
                </c:pt>
                <c:pt idx="18">
                  <c:v>Matthew Denny</c:v>
                </c:pt>
                <c:pt idx="19">
                  <c:v>Benn Harradine</c:v>
                </c:pt>
                <c:pt idx="20">
                  <c:v>Guðni Valur Guðnason</c:v>
                </c:pt>
                <c:pt idx="21">
                  <c:v>Jorge Fernández</c:v>
                </c:pt>
                <c:pt idx="22">
                  <c:v>Mikita Neszterenko</c:v>
                </c:pt>
                <c:pt idx="23">
                  <c:v>Ehszán Haddádi</c:v>
                </c:pt>
                <c:pt idx="24">
                  <c:v>Frank Casañas</c:v>
                </c:pt>
                <c:pt idx="25">
                  <c:v>Tavis Bailey</c:v>
                </c:pt>
                <c:pt idx="26">
                  <c:v>Lois Maikel Martínez</c:v>
                </c:pt>
                <c:pt idx="27">
                  <c:v>Vikász Gauda</c:v>
                </c:pt>
                <c:pt idx="28">
                  <c:v>Alex Rose</c:v>
                </c:pt>
                <c:pt idx="29">
                  <c:v>Mahmoud Samimi</c:v>
                </c:pt>
                <c:pt idx="30">
                  <c:v>Yevgeniy Labutov</c:v>
                </c:pt>
                <c:pt idx="31">
                  <c:v>Olekszij Szemenov</c:v>
                </c:pt>
                <c:pt idx="32">
                  <c:v>Sultan Mubarak Al-Dawoodi</c:v>
                </c:pt>
                <c:pt idx="33">
                  <c:v>Fedrick Dacres</c:v>
                </c:pt>
                <c:pt idx="34">
                  <c:v>Danijel Furtula</c:v>
                </c:pt>
              </c:strCache>
            </c:strRef>
          </c:cat>
          <c:val>
            <c:numRef>
              <c:f>diszkoszvetők!$H$2:$H$36</c:f>
              <c:numCache>
                <c:formatCode>0.00" m"</c:formatCode>
                <c:ptCount val="35"/>
                <c:pt idx="0">
                  <c:v>65.89</c:v>
                </c:pt>
                <c:pt idx="1">
                  <c:v>65.86</c:v>
                </c:pt>
                <c:pt idx="2">
                  <c:v>65.41</c:v>
                </c:pt>
                <c:pt idx="3">
                  <c:v>65.180000000000007</c:v>
                </c:pt>
                <c:pt idx="4">
                  <c:v>64.02</c:v>
                </c:pt>
                <c:pt idx="5">
                  <c:v>63.68</c:v>
                </c:pt>
                <c:pt idx="6">
                  <c:v>63.58</c:v>
                </c:pt>
                <c:pt idx="7">
                  <c:v>63.35</c:v>
                </c:pt>
                <c:pt idx="8">
                  <c:v>63.34</c:v>
                </c:pt>
                <c:pt idx="9">
                  <c:v>62.92</c:v>
                </c:pt>
                <c:pt idx="10">
                  <c:v>62.83</c:v>
                </c:pt>
                <c:pt idx="11">
                  <c:v>62.68</c:v>
                </c:pt>
                <c:pt idx="12">
                  <c:v>62.45</c:v>
                </c:pt>
                <c:pt idx="13">
                  <c:v>62.26</c:v>
                </c:pt>
                <c:pt idx="14">
                  <c:v>62.21</c:v>
                </c:pt>
                <c:pt idx="15">
                  <c:v>61.87</c:v>
                </c:pt>
                <c:pt idx="16">
                  <c:v>61.76</c:v>
                </c:pt>
                <c:pt idx="17">
                  <c:v>61.62</c:v>
                </c:pt>
                <c:pt idx="18">
                  <c:v>61.16</c:v>
                </c:pt>
                <c:pt idx="19">
                  <c:v>60.85</c:v>
                </c:pt>
                <c:pt idx="20">
                  <c:v>60.45</c:v>
                </c:pt>
                <c:pt idx="21">
                  <c:v>60.43</c:v>
                </c:pt>
                <c:pt idx="22">
                  <c:v>60.31</c:v>
                </c:pt>
                <c:pt idx="23">
                  <c:v>60.15</c:v>
                </c:pt>
                <c:pt idx="24">
                  <c:v>59.96</c:v>
                </c:pt>
                <c:pt idx="25">
                  <c:v>59.81</c:v>
                </c:pt>
                <c:pt idx="26">
                  <c:v>59.42</c:v>
                </c:pt>
                <c:pt idx="27">
                  <c:v>58.99</c:v>
                </c:pt>
                <c:pt idx="28">
                  <c:v>57.24</c:v>
                </c:pt>
                <c:pt idx="29">
                  <c:v>56.94</c:v>
                </c:pt>
                <c:pt idx="30">
                  <c:v>55.54</c:v>
                </c:pt>
                <c:pt idx="31">
                  <c:v>55.35</c:v>
                </c:pt>
                <c:pt idx="32">
                  <c:v>54.84</c:v>
                </c:pt>
                <c:pt idx="33">
                  <c:v>50.69</c:v>
                </c:pt>
                <c:pt idx="3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D1-41D0-BCBE-FC3317B3A6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336128712"/>
        <c:axId val="479159120"/>
      </c:barChart>
      <c:catAx>
        <c:axId val="336128712"/>
        <c:scaling>
          <c:orientation val="maxMin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79159120"/>
        <c:crosses val="autoZero"/>
        <c:auto val="1"/>
        <c:lblAlgn val="ctr"/>
        <c:lblOffset val="100"/>
        <c:noMultiLvlLbl val="0"/>
      </c:catAx>
      <c:valAx>
        <c:axId val="479159120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&quot; m&quot;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3361287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21432</xdr:colOff>
      <xdr:row>0</xdr:row>
      <xdr:rowOff>260537</xdr:rowOff>
    </xdr:from>
    <xdr:to>
      <xdr:col>16</xdr:col>
      <xdr:colOff>326232</xdr:colOff>
      <xdr:row>37</xdr:row>
      <xdr:rowOff>70756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09844666-16D8-46BE-8D36-52E9022058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1997C4-97EE-40F9-BCD4-45E53BE330ED}">
  <dimension ref="A1:I42"/>
  <sheetViews>
    <sheetView showGridLines="0" tabSelected="1" topLeftCell="A4" zoomScale="65" zoomScaleNormal="65" workbookViewId="0">
      <selection activeCell="I34" sqref="I34"/>
    </sheetView>
  </sheetViews>
  <sheetFormatPr defaultColWidth="9.109375" defaultRowHeight="13.8" x14ac:dyDescent="0.25"/>
  <cols>
    <col min="1" max="1" width="4.5546875" style="17" bestFit="1" customWidth="1"/>
    <col min="2" max="2" width="8.5546875" style="17" bestFit="1" customWidth="1"/>
    <col min="3" max="3" width="26.109375" style="1" bestFit="1" customWidth="1"/>
    <col min="4" max="4" width="22.44140625" style="1" bestFit="1" customWidth="1"/>
    <col min="5" max="7" width="9.44140625" style="21" bestFit="1" customWidth="1"/>
    <col min="8" max="8" width="10.6640625" style="21" bestFit="1" customWidth="1"/>
    <col min="9" max="9" width="12.5546875" style="17" bestFit="1" customWidth="1"/>
    <col min="10" max="16384" width="9.109375" style="1"/>
  </cols>
  <sheetData>
    <row r="1" spans="1:9" ht="52.2" thickBot="1" x14ac:dyDescent="0.3">
      <c r="A1" s="22" t="s">
        <v>66</v>
      </c>
      <c r="B1" s="23" t="s">
        <v>67</v>
      </c>
      <c r="C1" s="23" t="s">
        <v>26</v>
      </c>
      <c r="D1" s="23" t="s">
        <v>27</v>
      </c>
      <c r="E1" s="23" t="s">
        <v>68</v>
      </c>
      <c r="F1" s="23" t="s">
        <v>69</v>
      </c>
      <c r="G1" s="23" t="s">
        <v>70</v>
      </c>
      <c r="H1" s="23" t="s">
        <v>71</v>
      </c>
      <c r="I1" s="24" t="s">
        <v>72</v>
      </c>
    </row>
    <row r="2" spans="1:9" x14ac:dyDescent="0.25">
      <c r="A2" s="2">
        <v>1</v>
      </c>
      <c r="B2" s="3" t="s">
        <v>0</v>
      </c>
      <c r="C2" s="4" t="s">
        <v>28</v>
      </c>
      <c r="D2" s="4" t="s">
        <v>15</v>
      </c>
      <c r="E2" s="5">
        <v>64.69</v>
      </c>
      <c r="F2" s="5">
        <v>65.89</v>
      </c>
      <c r="G2" s="5" t="s">
        <v>29</v>
      </c>
      <c r="H2" s="5">
        <f t="shared" ref="H2:H36" si="0">MAX(E2:G2)</f>
        <v>65.89</v>
      </c>
      <c r="I2" s="6" t="str">
        <f t="shared" ref="I2:I36" si="1">IF(H2&gt;65.5,"Q",IF(A2&lt;13,"q",""))</f>
        <v>Q</v>
      </c>
    </row>
    <row r="3" spans="1:9" x14ac:dyDescent="0.25">
      <c r="A3" s="7">
        <v>2</v>
      </c>
      <c r="B3" s="8" t="s">
        <v>0</v>
      </c>
      <c r="C3" s="9" t="s">
        <v>30</v>
      </c>
      <c r="D3" s="9" t="s">
        <v>3</v>
      </c>
      <c r="E3" s="10">
        <v>63.43</v>
      </c>
      <c r="F3" s="10">
        <v>65.86</v>
      </c>
      <c r="G3" s="10" t="s">
        <v>29</v>
      </c>
      <c r="H3" s="10">
        <f t="shared" si="0"/>
        <v>65.86</v>
      </c>
      <c r="I3" s="11" t="str">
        <f t="shared" si="1"/>
        <v>Q</v>
      </c>
    </row>
    <row r="4" spans="1:9" x14ac:dyDescent="0.25">
      <c r="A4" s="7">
        <v>3</v>
      </c>
      <c r="B4" s="8" t="s">
        <v>1</v>
      </c>
      <c r="C4" s="9" t="s">
        <v>31</v>
      </c>
      <c r="D4" s="9" t="s">
        <v>19</v>
      </c>
      <c r="E4" s="10" t="s">
        <v>32</v>
      </c>
      <c r="F4" s="10">
        <v>64.489999999999995</v>
      </c>
      <c r="G4" s="10">
        <v>65.41</v>
      </c>
      <c r="H4" s="10">
        <f t="shared" si="0"/>
        <v>65.41</v>
      </c>
      <c r="I4" s="11" t="str">
        <f t="shared" si="1"/>
        <v>q</v>
      </c>
    </row>
    <row r="5" spans="1:9" x14ac:dyDescent="0.25">
      <c r="A5" s="7">
        <v>4</v>
      </c>
      <c r="B5" s="8" t="s">
        <v>0</v>
      </c>
      <c r="C5" s="9" t="s">
        <v>33</v>
      </c>
      <c r="D5" s="9" t="s">
        <v>16</v>
      </c>
      <c r="E5" s="10">
        <v>59.5</v>
      </c>
      <c r="F5" s="10" t="s">
        <v>32</v>
      </c>
      <c r="G5" s="10">
        <v>65.180000000000007</v>
      </c>
      <c r="H5" s="10">
        <f t="shared" si="0"/>
        <v>65.180000000000007</v>
      </c>
      <c r="I5" s="11" t="str">
        <f t="shared" si="1"/>
        <v>q</v>
      </c>
    </row>
    <row r="6" spans="1:9" x14ac:dyDescent="0.25">
      <c r="A6" s="7">
        <v>5</v>
      </c>
      <c r="B6" s="8" t="s">
        <v>0</v>
      </c>
      <c r="C6" s="9" t="s">
        <v>34</v>
      </c>
      <c r="D6" s="9" t="s">
        <v>7</v>
      </c>
      <c r="E6" s="10">
        <v>62.86</v>
      </c>
      <c r="F6" s="10">
        <v>64.02</v>
      </c>
      <c r="G6" s="10" t="s">
        <v>32</v>
      </c>
      <c r="H6" s="10">
        <f t="shared" si="0"/>
        <v>64.02</v>
      </c>
      <c r="I6" s="11" t="str">
        <f t="shared" si="1"/>
        <v>q</v>
      </c>
    </row>
    <row r="7" spans="1:9" x14ac:dyDescent="0.25">
      <c r="A7" s="7">
        <v>6</v>
      </c>
      <c r="B7" s="8" t="s">
        <v>1</v>
      </c>
      <c r="C7" s="9" t="s">
        <v>35</v>
      </c>
      <c r="D7" s="9" t="s">
        <v>6</v>
      </c>
      <c r="E7" s="10">
        <v>61.52</v>
      </c>
      <c r="F7" s="10">
        <v>62.55</v>
      </c>
      <c r="G7" s="10">
        <v>63.68</v>
      </c>
      <c r="H7" s="10">
        <f t="shared" si="0"/>
        <v>63.68</v>
      </c>
      <c r="I7" s="11" t="str">
        <f t="shared" si="1"/>
        <v>q</v>
      </c>
    </row>
    <row r="8" spans="1:9" x14ac:dyDescent="0.25">
      <c r="A8" s="7">
        <v>7</v>
      </c>
      <c r="B8" s="8" t="s">
        <v>1</v>
      </c>
      <c r="C8" s="9" t="s">
        <v>36</v>
      </c>
      <c r="D8" s="9" t="s">
        <v>22</v>
      </c>
      <c r="E8" s="10">
        <v>63.58</v>
      </c>
      <c r="F8" s="10" t="s">
        <v>32</v>
      </c>
      <c r="G8" s="10" t="s">
        <v>32</v>
      </c>
      <c r="H8" s="10">
        <f t="shared" si="0"/>
        <v>63.58</v>
      </c>
      <c r="I8" s="11" t="str">
        <f t="shared" si="1"/>
        <v>q</v>
      </c>
    </row>
    <row r="9" spans="1:9" x14ac:dyDescent="0.25">
      <c r="A9" s="7">
        <v>8</v>
      </c>
      <c r="B9" s="8" t="s">
        <v>1</v>
      </c>
      <c r="C9" s="9" t="s">
        <v>37</v>
      </c>
      <c r="D9" s="9" t="s">
        <v>5</v>
      </c>
      <c r="E9" s="10">
        <v>61.6</v>
      </c>
      <c r="F9" s="10">
        <v>63.35</v>
      </c>
      <c r="G9" s="10">
        <v>61.74</v>
      </c>
      <c r="H9" s="10">
        <f t="shared" si="0"/>
        <v>63.35</v>
      </c>
      <c r="I9" s="11" t="str">
        <f t="shared" si="1"/>
        <v>q</v>
      </c>
    </row>
    <row r="10" spans="1:9" x14ac:dyDescent="0.25">
      <c r="A10" s="7">
        <v>9</v>
      </c>
      <c r="B10" s="8" t="s">
        <v>1</v>
      </c>
      <c r="C10" s="9" t="s">
        <v>38</v>
      </c>
      <c r="D10" s="9" t="s">
        <v>17</v>
      </c>
      <c r="E10" s="10">
        <v>59.83</v>
      </c>
      <c r="F10" s="10">
        <v>63.34</v>
      </c>
      <c r="G10" s="10">
        <v>61.57</v>
      </c>
      <c r="H10" s="10">
        <f t="shared" si="0"/>
        <v>63.34</v>
      </c>
      <c r="I10" s="11" t="str">
        <f t="shared" si="1"/>
        <v>q</v>
      </c>
    </row>
    <row r="11" spans="1:9" x14ac:dyDescent="0.25">
      <c r="A11" s="7">
        <v>10</v>
      </c>
      <c r="B11" s="8" t="s">
        <v>1</v>
      </c>
      <c r="C11" s="9" t="s">
        <v>39</v>
      </c>
      <c r="D11" s="9" t="s">
        <v>7</v>
      </c>
      <c r="E11" s="10">
        <v>61.15</v>
      </c>
      <c r="F11" s="10">
        <v>62.92</v>
      </c>
      <c r="G11" s="10" t="s">
        <v>32</v>
      </c>
      <c r="H11" s="10">
        <f t="shared" si="0"/>
        <v>62.92</v>
      </c>
      <c r="I11" s="11" t="str">
        <f t="shared" si="1"/>
        <v>q</v>
      </c>
    </row>
    <row r="12" spans="1:9" x14ac:dyDescent="0.25">
      <c r="A12" s="7">
        <v>11</v>
      </c>
      <c r="B12" s="8" t="s">
        <v>0</v>
      </c>
      <c r="C12" s="9" t="s">
        <v>40</v>
      </c>
      <c r="D12" s="9" t="s">
        <v>19</v>
      </c>
      <c r="E12" s="10" t="s">
        <v>32</v>
      </c>
      <c r="F12" s="10">
        <v>62.83</v>
      </c>
      <c r="G12" s="10">
        <v>61.3</v>
      </c>
      <c r="H12" s="10">
        <f t="shared" si="0"/>
        <v>62.83</v>
      </c>
      <c r="I12" s="11" t="str">
        <f t="shared" si="1"/>
        <v>q</v>
      </c>
    </row>
    <row r="13" spans="1:9" x14ac:dyDescent="0.25">
      <c r="A13" s="7">
        <v>12</v>
      </c>
      <c r="B13" s="8" t="s">
        <v>1</v>
      </c>
      <c r="C13" s="9" t="s">
        <v>41</v>
      </c>
      <c r="D13" s="9" t="s">
        <v>4</v>
      </c>
      <c r="E13" s="10">
        <v>62.68</v>
      </c>
      <c r="F13" s="10">
        <v>62.59</v>
      </c>
      <c r="G13" s="10" t="s">
        <v>32</v>
      </c>
      <c r="H13" s="10">
        <f t="shared" si="0"/>
        <v>62.68</v>
      </c>
      <c r="I13" s="11" t="str">
        <f t="shared" si="1"/>
        <v>q</v>
      </c>
    </row>
    <row r="14" spans="1:9" x14ac:dyDescent="0.25">
      <c r="A14" s="7">
        <v>13</v>
      </c>
      <c r="B14" s="8" t="s">
        <v>1</v>
      </c>
      <c r="C14" s="9" t="s">
        <v>42</v>
      </c>
      <c r="D14" s="9" t="s">
        <v>20</v>
      </c>
      <c r="E14" s="10">
        <v>59.69</v>
      </c>
      <c r="F14" s="10">
        <v>62.45</v>
      </c>
      <c r="G14" s="10" t="s">
        <v>32</v>
      </c>
      <c r="H14" s="10">
        <f t="shared" si="0"/>
        <v>62.45</v>
      </c>
      <c r="I14" s="11" t="str">
        <f t="shared" si="1"/>
        <v/>
      </c>
    </row>
    <row r="15" spans="1:9" x14ac:dyDescent="0.25">
      <c r="A15" s="7">
        <v>14</v>
      </c>
      <c r="B15" s="8" t="s">
        <v>0</v>
      </c>
      <c r="C15" s="9" t="s">
        <v>43</v>
      </c>
      <c r="D15" s="9" t="s">
        <v>22</v>
      </c>
      <c r="E15" s="10">
        <v>60.78</v>
      </c>
      <c r="F15" s="10" t="s">
        <v>44</v>
      </c>
      <c r="G15" s="10">
        <v>62.26</v>
      </c>
      <c r="H15" s="10">
        <f t="shared" si="0"/>
        <v>62.26</v>
      </c>
      <c r="I15" s="11" t="str">
        <f t="shared" si="1"/>
        <v/>
      </c>
    </row>
    <row r="16" spans="1:9" x14ac:dyDescent="0.25">
      <c r="A16" s="7">
        <v>15</v>
      </c>
      <c r="B16" s="8" t="s">
        <v>1</v>
      </c>
      <c r="C16" s="9" t="s">
        <v>45</v>
      </c>
      <c r="D16" s="9" t="s">
        <v>19</v>
      </c>
      <c r="E16" s="10" t="s">
        <v>32</v>
      </c>
      <c r="F16" s="10" t="s">
        <v>32</v>
      </c>
      <c r="G16" s="10">
        <v>62.21</v>
      </c>
      <c r="H16" s="10">
        <f t="shared" si="0"/>
        <v>62.21</v>
      </c>
      <c r="I16" s="11" t="str">
        <f t="shared" si="1"/>
        <v/>
      </c>
    </row>
    <row r="17" spans="1:9" x14ac:dyDescent="0.25">
      <c r="A17" s="7">
        <v>16</v>
      </c>
      <c r="B17" s="8" t="s">
        <v>0</v>
      </c>
      <c r="C17" s="9" t="s">
        <v>46</v>
      </c>
      <c r="D17" s="9" t="s">
        <v>6</v>
      </c>
      <c r="E17" s="10" t="s">
        <v>32</v>
      </c>
      <c r="F17" s="10">
        <v>61.87</v>
      </c>
      <c r="G17" s="10" t="s">
        <v>32</v>
      </c>
      <c r="H17" s="10">
        <f t="shared" si="0"/>
        <v>61.87</v>
      </c>
      <c r="I17" s="11" t="str">
        <f t="shared" si="1"/>
        <v/>
      </c>
    </row>
    <row r="18" spans="1:9" x14ac:dyDescent="0.25">
      <c r="A18" s="7">
        <v>17</v>
      </c>
      <c r="B18" s="8" t="s">
        <v>1</v>
      </c>
      <c r="C18" s="9" t="s">
        <v>47</v>
      </c>
      <c r="D18" s="9" t="s">
        <v>15</v>
      </c>
      <c r="E18" s="10" t="s">
        <v>32</v>
      </c>
      <c r="F18" s="10">
        <v>61.76</v>
      </c>
      <c r="G18" s="10">
        <v>61.53</v>
      </c>
      <c r="H18" s="10">
        <f t="shared" si="0"/>
        <v>61.76</v>
      </c>
      <c r="I18" s="11" t="str">
        <f t="shared" si="1"/>
        <v/>
      </c>
    </row>
    <row r="19" spans="1:9" x14ac:dyDescent="0.25">
      <c r="A19" s="7">
        <v>18</v>
      </c>
      <c r="B19" s="8" t="s">
        <v>1</v>
      </c>
      <c r="C19" s="9" t="s">
        <v>48</v>
      </c>
      <c r="D19" s="9" t="s">
        <v>13</v>
      </c>
      <c r="E19" s="10" t="s">
        <v>32</v>
      </c>
      <c r="F19" s="10">
        <v>61.62</v>
      </c>
      <c r="G19" s="10" t="s">
        <v>32</v>
      </c>
      <c r="H19" s="10">
        <f t="shared" si="0"/>
        <v>61.62</v>
      </c>
      <c r="I19" s="11" t="str">
        <f t="shared" si="1"/>
        <v/>
      </c>
    </row>
    <row r="20" spans="1:9" x14ac:dyDescent="0.25">
      <c r="A20" s="7">
        <v>19</v>
      </c>
      <c r="B20" s="8" t="s">
        <v>1</v>
      </c>
      <c r="C20" s="9" t="s">
        <v>49</v>
      </c>
      <c r="D20" s="9" t="s">
        <v>2</v>
      </c>
      <c r="E20" s="10">
        <v>60.78</v>
      </c>
      <c r="F20" s="10">
        <v>61.16</v>
      </c>
      <c r="G20" s="10" t="s">
        <v>32</v>
      </c>
      <c r="H20" s="10">
        <f t="shared" si="0"/>
        <v>61.16</v>
      </c>
      <c r="I20" s="11" t="str">
        <f t="shared" si="1"/>
        <v/>
      </c>
    </row>
    <row r="21" spans="1:9" x14ac:dyDescent="0.25">
      <c r="A21" s="7">
        <v>20</v>
      </c>
      <c r="B21" s="8" t="s">
        <v>0</v>
      </c>
      <c r="C21" s="9" t="s">
        <v>50</v>
      </c>
      <c r="D21" s="9" t="s">
        <v>2</v>
      </c>
      <c r="E21" s="10">
        <v>60.82</v>
      </c>
      <c r="F21" s="10">
        <v>60.85</v>
      </c>
      <c r="G21" s="10">
        <v>55.68</v>
      </c>
      <c r="H21" s="10">
        <f t="shared" si="0"/>
        <v>60.85</v>
      </c>
      <c r="I21" s="11" t="str">
        <f t="shared" si="1"/>
        <v/>
      </c>
    </row>
    <row r="22" spans="1:9" x14ac:dyDescent="0.25">
      <c r="A22" s="7">
        <v>21</v>
      </c>
      <c r="B22" s="8" t="s">
        <v>1</v>
      </c>
      <c r="C22" s="9" t="s">
        <v>51</v>
      </c>
      <c r="D22" s="9" t="s">
        <v>10</v>
      </c>
      <c r="E22" s="10">
        <v>53.51</v>
      </c>
      <c r="F22" s="10">
        <v>60.45</v>
      </c>
      <c r="G22" s="10">
        <v>59.37</v>
      </c>
      <c r="H22" s="10">
        <f t="shared" si="0"/>
        <v>60.45</v>
      </c>
      <c r="I22" s="11" t="str">
        <f t="shared" si="1"/>
        <v/>
      </c>
    </row>
    <row r="23" spans="1:9" x14ac:dyDescent="0.25">
      <c r="A23" s="7">
        <v>22</v>
      </c>
      <c r="B23" s="8" t="s">
        <v>0</v>
      </c>
      <c r="C23" s="9" t="s">
        <v>52</v>
      </c>
      <c r="D23" s="9" t="s">
        <v>14</v>
      </c>
      <c r="E23" s="10">
        <v>59.93</v>
      </c>
      <c r="F23" s="10">
        <v>60.43</v>
      </c>
      <c r="G23" s="10">
        <v>60.09</v>
      </c>
      <c r="H23" s="10">
        <f t="shared" si="0"/>
        <v>60.43</v>
      </c>
      <c r="I23" s="11" t="str">
        <f t="shared" si="1"/>
        <v/>
      </c>
    </row>
    <row r="24" spans="1:9" x14ac:dyDescent="0.25">
      <c r="A24" s="7">
        <v>23</v>
      </c>
      <c r="B24" s="8" t="s">
        <v>0</v>
      </c>
      <c r="C24" s="9" t="s">
        <v>53</v>
      </c>
      <c r="D24" s="9" t="s">
        <v>24</v>
      </c>
      <c r="E24" s="10">
        <v>57.87</v>
      </c>
      <c r="F24" s="10">
        <v>60.28</v>
      </c>
      <c r="G24" s="10">
        <v>60.31</v>
      </c>
      <c r="H24" s="10">
        <f t="shared" si="0"/>
        <v>60.31</v>
      </c>
      <c r="I24" s="11" t="str">
        <f t="shared" si="1"/>
        <v/>
      </c>
    </row>
    <row r="25" spans="1:9" x14ac:dyDescent="0.25">
      <c r="A25" s="7">
        <v>24</v>
      </c>
      <c r="B25" s="8" t="s">
        <v>1</v>
      </c>
      <c r="C25" s="9" t="s">
        <v>54</v>
      </c>
      <c r="D25" s="9" t="s">
        <v>9</v>
      </c>
      <c r="E25" s="10">
        <v>57.86</v>
      </c>
      <c r="F25" s="10">
        <v>59.92</v>
      </c>
      <c r="G25" s="10">
        <v>60.15</v>
      </c>
      <c r="H25" s="10">
        <f t="shared" si="0"/>
        <v>60.15</v>
      </c>
      <c r="I25" s="11" t="str">
        <f t="shared" si="1"/>
        <v/>
      </c>
    </row>
    <row r="26" spans="1:9" x14ac:dyDescent="0.25">
      <c r="A26" s="7">
        <v>25</v>
      </c>
      <c r="B26" s="8" t="s">
        <v>1</v>
      </c>
      <c r="C26" s="9" t="s">
        <v>55</v>
      </c>
      <c r="D26" s="9" t="s">
        <v>21</v>
      </c>
      <c r="E26" s="10" t="s">
        <v>32</v>
      </c>
      <c r="F26" s="10">
        <v>57.81</v>
      </c>
      <c r="G26" s="10">
        <v>59.96</v>
      </c>
      <c r="H26" s="10">
        <f t="shared" si="0"/>
        <v>59.96</v>
      </c>
      <c r="I26" s="11" t="str">
        <f t="shared" si="1"/>
        <v/>
      </c>
    </row>
    <row r="27" spans="1:9" x14ac:dyDescent="0.25">
      <c r="A27" s="7">
        <v>26</v>
      </c>
      <c r="B27" s="8" t="s">
        <v>0</v>
      </c>
      <c r="C27" s="9" t="s">
        <v>56</v>
      </c>
      <c r="D27" s="9" t="s">
        <v>6</v>
      </c>
      <c r="E27" s="10" t="s">
        <v>32</v>
      </c>
      <c r="F27" s="10">
        <v>59.81</v>
      </c>
      <c r="G27" s="10">
        <v>59.25</v>
      </c>
      <c r="H27" s="10">
        <f t="shared" si="0"/>
        <v>59.81</v>
      </c>
      <c r="I27" s="11" t="str">
        <f t="shared" si="1"/>
        <v/>
      </c>
    </row>
    <row r="28" spans="1:9" x14ac:dyDescent="0.25">
      <c r="A28" s="7">
        <v>27</v>
      </c>
      <c r="B28" s="8" t="s">
        <v>0</v>
      </c>
      <c r="C28" s="9" t="s">
        <v>57</v>
      </c>
      <c r="D28" s="9" t="s">
        <v>21</v>
      </c>
      <c r="E28" s="10" t="s">
        <v>32</v>
      </c>
      <c r="F28" s="10">
        <v>59.42</v>
      </c>
      <c r="G28" s="10" t="s">
        <v>32</v>
      </c>
      <c r="H28" s="10">
        <f t="shared" si="0"/>
        <v>59.42</v>
      </c>
      <c r="I28" s="11" t="str">
        <f t="shared" si="1"/>
        <v/>
      </c>
    </row>
    <row r="29" spans="1:9" x14ac:dyDescent="0.25">
      <c r="A29" s="7">
        <v>28</v>
      </c>
      <c r="B29" s="8" t="s">
        <v>1</v>
      </c>
      <c r="C29" s="9" t="s">
        <v>58</v>
      </c>
      <c r="D29" s="9" t="s">
        <v>8</v>
      </c>
      <c r="E29" s="10">
        <v>57.59</v>
      </c>
      <c r="F29" s="10">
        <v>58.99</v>
      </c>
      <c r="G29" s="10">
        <v>58.7</v>
      </c>
      <c r="H29" s="10">
        <f t="shared" si="0"/>
        <v>58.99</v>
      </c>
      <c r="I29" s="11" t="str">
        <f t="shared" si="1"/>
        <v/>
      </c>
    </row>
    <row r="30" spans="1:9" x14ac:dyDescent="0.25">
      <c r="A30" s="7">
        <v>29</v>
      </c>
      <c r="B30" s="8" t="s">
        <v>0</v>
      </c>
      <c r="C30" s="9" t="s">
        <v>59</v>
      </c>
      <c r="D30" s="9" t="s">
        <v>25</v>
      </c>
      <c r="E30" s="10">
        <v>57.24</v>
      </c>
      <c r="F30" s="10">
        <v>56.47</v>
      </c>
      <c r="G30" s="10">
        <v>54.42</v>
      </c>
      <c r="H30" s="10">
        <f t="shared" si="0"/>
        <v>57.24</v>
      </c>
      <c r="I30" s="11" t="str">
        <f t="shared" si="1"/>
        <v/>
      </c>
    </row>
    <row r="31" spans="1:9" x14ac:dyDescent="0.25">
      <c r="A31" s="7">
        <v>30</v>
      </c>
      <c r="B31" s="8" t="s">
        <v>0</v>
      </c>
      <c r="C31" s="9" t="s">
        <v>60</v>
      </c>
      <c r="D31" s="9" t="s">
        <v>9</v>
      </c>
      <c r="E31" s="10">
        <v>56.94</v>
      </c>
      <c r="F31" s="10">
        <v>55.43</v>
      </c>
      <c r="G31" s="10">
        <v>56.07</v>
      </c>
      <c r="H31" s="10">
        <f t="shared" si="0"/>
        <v>56.94</v>
      </c>
      <c r="I31" s="11" t="str">
        <f t="shared" si="1"/>
        <v/>
      </c>
    </row>
    <row r="32" spans="1:9" x14ac:dyDescent="0.25">
      <c r="A32" s="7">
        <v>31</v>
      </c>
      <c r="B32" s="8" t="s">
        <v>0</v>
      </c>
      <c r="C32" s="9" t="s">
        <v>61</v>
      </c>
      <c r="D32" s="9" t="s">
        <v>12</v>
      </c>
      <c r="E32" s="10">
        <v>55.54</v>
      </c>
      <c r="F32" s="10">
        <v>54.02</v>
      </c>
      <c r="G32" s="10">
        <v>54.82</v>
      </c>
      <c r="H32" s="10">
        <f t="shared" si="0"/>
        <v>55.54</v>
      </c>
      <c r="I32" s="11" t="str">
        <f t="shared" si="1"/>
        <v/>
      </c>
    </row>
    <row r="33" spans="1:9" x14ac:dyDescent="0.25">
      <c r="A33" s="7">
        <v>32</v>
      </c>
      <c r="B33" s="8" t="s">
        <v>1</v>
      </c>
      <c r="C33" s="9" t="s">
        <v>62</v>
      </c>
      <c r="D33" s="9" t="s">
        <v>24</v>
      </c>
      <c r="E33" s="10">
        <v>54.69</v>
      </c>
      <c r="F33" s="10">
        <v>54.59</v>
      </c>
      <c r="G33" s="10">
        <v>55.35</v>
      </c>
      <c r="H33" s="10">
        <f t="shared" si="0"/>
        <v>55.35</v>
      </c>
      <c r="I33" s="11" t="str">
        <f t="shared" si="1"/>
        <v/>
      </c>
    </row>
    <row r="34" spans="1:9" x14ac:dyDescent="0.25">
      <c r="A34" s="7">
        <v>33</v>
      </c>
      <c r="B34" s="8" t="s">
        <v>0</v>
      </c>
      <c r="C34" s="9" t="s">
        <v>63</v>
      </c>
      <c r="D34" s="9" t="s">
        <v>23</v>
      </c>
      <c r="E34" s="10" t="s">
        <v>32</v>
      </c>
      <c r="F34" s="10">
        <v>54.09</v>
      </c>
      <c r="G34" s="10">
        <v>54.84</v>
      </c>
      <c r="H34" s="10">
        <f t="shared" si="0"/>
        <v>54.84</v>
      </c>
      <c r="I34" s="11" t="str">
        <f t="shared" si="1"/>
        <v/>
      </c>
    </row>
    <row r="35" spans="1:9" x14ac:dyDescent="0.25">
      <c r="A35" s="7">
        <v>34</v>
      </c>
      <c r="B35" s="8" t="s">
        <v>0</v>
      </c>
      <c r="C35" s="9" t="s">
        <v>64</v>
      </c>
      <c r="D35" s="9" t="s">
        <v>11</v>
      </c>
      <c r="E35" s="10" t="s">
        <v>32</v>
      </c>
      <c r="F35" s="10" t="s">
        <v>32</v>
      </c>
      <c r="G35" s="10">
        <v>50.69</v>
      </c>
      <c r="H35" s="10">
        <f t="shared" si="0"/>
        <v>50.69</v>
      </c>
      <c r="I35" s="11" t="str">
        <f t="shared" si="1"/>
        <v/>
      </c>
    </row>
    <row r="36" spans="1:9" ht="14.4" thickBot="1" x14ac:dyDescent="0.3">
      <c r="A36" s="12">
        <v>35</v>
      </c>
      <c r="B36" s="13" t="s">
        <v>1</v>
      </c>
      <c r="C36" s="14" t="s">
        <v>65</v>
      </c>
      <c r="D36" s="14" t="s">
        <v>18</v>
      </c>
      <c r="E36" s="15" t="s">
        <v>32</v>
      </c>
      <c r="F36" s="15" t="s">
        <v>32</v>
      </c>
      <c r="G36" s="15" t="s">
        <v>32</v>
      </c>
      <c r="H36" s="15">
        <f t="shared" si="0"/>
        <v>0</v>
      </c>
      <c r="I36" s="16" t="str">
        <f t="shared" si="1"/>
        <v/>
      </c>
    </row>
    <row r="37" spans="1:9" x14ac:dyDescent="0.25">
      <c r="D37" s="18" t="s">
        <v>74</v>
      </c>
      <c r="E37" s="19">
        <f>AVERAGE(E2:E36)</f>
        <v>59.742608695652159</v>
      </c>
      <c r="F37" s="19">
        <f t="shared" ref="F37:G37" si="2">AVERAGE(F2:F36)</f>
        <v>60.664137931034482</v>
      </c>
      <c r="G37" s="19">
        <f t="shared" si="2"/>
        <v>59.329565217391291</v>
      </c>
      <c r="H37" s="19"/>
    </row>
    <row r="38" spans="1:9" x14ac:dyDescent="0.25">
      <c r="D38" s="18" t="s">
        <v>73</v>
      </c>
      <c r="E38" s="20">
        <f>COUNTIF(E2:E36,"&gt;60")</f>
        <v>11</v>
      </c>
      <c r="F38" s="20">
        <f t="shared" ref="F38:G38" si="3">COUNTIF(F2:F36,"&gt;60")</f>
        <v>19</v>
      </c>
      <c r="G38" s="20">
        <f t="shared" si="3"/>
        <v>12</v>
      </c>
    </row>
    <row r="39" spans="1:9" x14ac:dyDescent="0.25">
      <c r="D39" s="18" t="s">
        <v>75</v>
      </c>
      <c r="E39" s="20">
        <f>COUNTIF(E2:E36,"x")</f>
        <v>12</v>
      </c>
      <c r="F39" s="20">
        <f t="shared" ref="F39:G39" si="4">COUNTIF(F2:F36,"x")</f>
        <v>6</v>
      </c>
      <c r="G39" s="20">
        <f t="shared" si="4"/>
        <v>10</v>
      </c>
    </row>
    <row r="41" spans="1:9" x14ac:dyDescent="0.25">
      <c r="D41" s="18" t="s">
        <v>76</v>
      </c>
      <c r="E41" s="19">
        <f>AVERAGEIF(B2:B36,"A",H2:H36)</f>
        <v>60.23411764705881</v>
      </c>
    </row>
    <row r="42" spans="1:9" x14ac:dyDescent="0.25">
      <c r="D42" s="18" t="s">
        <v>77</v>
      </c>
      <c r="E42" s="19">
        <f>AVERAGEIF(B2:B36,"B",H2:H36)</f>
        <v>58.281111111111109</v>
      </c>
    </row>
  </sheetData>
  <sortState xmlns:xlrd2="http://schemas.microsoft.com/office/spreadsheetml/2017/richdata2" ref="A2:H36">
    <sortCondition descending="1" ref="H2:H36"/>
  </sortState>
  <phoneticPr fontId="1" type="noConversion"/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6947659828C996469AF48C98692AF446" ma:contentTypeVersion="13" ma:contentTypeDescription="Új dokumentum létrehozása." ma:contentTypeScope="" ma:versionID="21721a92d4417f502b3743f1ef62557c">
  <xsd:schema xmlns:xsd="http://www.w3.org/2001/XMLSchema" xmlns:xs="http://www.w3.org/2001/XMLSchema" xmlns:p="http://schemas.microsoft.com/office/2006/metadata/properties" xmlns:ns2="17775fef-8896-4b3a-9dad-8cf7e48f8099" xmlns:ns3="452ced7b-ebfc-4c1f-aede-5342ff11b7c8" targetNamespace="http://schemas.microsoft.com/office/2006/metadata/properties" ma:root="true" ma:fieldsID="b4aa9f02b09203fffc1ac373c451e960" ns2:_="" ns3:_="">
    <xsd:import namespace="17775fef-8896-4b3a-9dad-8cf7e48f8099"/>
    <xsd:import namespace="452ced7b-ebfc-4c1f-aede-5342ff11b7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D_x00e1_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775fef-8896-4b3a-9dad-8cf7e48f80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D_x00e1_tum" ma:index="20" nillable="true" ma:displayName="Dátum" ma:format="DateTime" ma:internalName="D_x00e1_tum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2ced7b-ebfc-4c1f-aede-5342ff11b7c8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_x00e1_tum xmlns="17775fef-8896-4b3a-9dad-8cf7e48f8099" xsi:nil="true"/>
  </documentManagement>
</p:properties>
</file>

<file path=customXml/itemProps1.xml><?xml version="1.0" encoding="utf-8"?>
<ds:datastoreItem xmlns:ds="http://schemas.openxmlformats.org/officeDocument/2006/customXml" ds:itemID="{97778AB4-A828-4D68-9DF3-83DA50DAD228}"/>
</file>

<file path=customXml/itemProps2.xml><?xml version="1.0" encoding="utf-8"?>
<ds:datastoreItem xmlns:ds="http://schemas.openxmlformats.org/officeDocument/2006/customXml" ds:itemID="{20886022-424D-43A2-AFF0-CE4AE7AF0021}"/>
</file>

<file path=customXml/itemProps3.xml><?xml version="1.0" encoding="utf-8"?>
<ds:datastoreItem xmlns:ds="http://schemas.openxmlformats.org/officeDocument/2006/customXml" ds:itemID="{7C7B5E9C-C4F3-4C5C-8E9F-CC4A97D706E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diszkoszvetők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Fazekas Teszt Diák</dc:creator>
  <cp:lastModifiedBy>SimonMonika</cp:lastModifiedBy>
  <dcterms:created xsi:type="dcterms:W3CDTF">2020-03-06T13:36:47Z</dcterms:created>
  <dcterms:modified xsi:type="dcterms:W3CDTF">2020-03-12T18:48:40Z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0x0101006947659828C996469AF48C98692AF446</vt:lpwstr>
  </property>
</Properties>
</file>