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 activeTab="1"/>
  </bookViews>
  <sheets>
    <sheet name="Diagram" sheetId="5" r:id="rId1"/>
    <sheet name="Naprendszer" sheetId="1" r:id="rId2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/>
  <c r="E15"/>
  <c r="C15"/>
  <c r="E17"/>
  <c r="I6" l="1"/>
  <c r="I7"/>
  <c r="I5"/>
  <c r="I11"/>
  <c r="I10"/>
  <c r="I9"/>
  <c r="I8"/>
  <c r="I3"/>
  <c r="I4"/>
  <c r="E16" l="1"/>
  <c r="C14"/>
  <c r="I16"/>
  <c r="I17"/>
  <c r="I15"/>
</calcChain>
</file>

<file path=xl/sharedStrings.xml><?xml version="1.0" encoding="utf-8"?>
<sst xmlns="http://schemas.openxmlformats.org/spreadsheetml/2006/main" count="36" uniqueCount="32">
  <si>
    <t>Merkúr</t>
  </si>
  <si>
    <t>Vénusz</t>
  </si>
  <si>
    <t>Föld</t>
  </si>
  <si>
    <t>Mars</t>
  </si>
  <si>
    <t>Jupiter</t>
  </si>
  <si>
    <t>Uránusz</t>
  </si>
  <si>
    <t>Neptunusz</t>
  </si>
  <si>
    <t>Plutó</t>
  </si>
  <si>
    <t>Szaturnusz</t>
  </si>
  <si>
    <t>Holdak száma</t>
  </si>
  <si>
    <t>Hány óra egy nap?</t>
  </si>
  <si>
    <t>Összesen:</t>
  </si>
  <si>
    <t>Átlag:</t>
  </si>
  <si>
    <t>Átmérője</t>
  </si>
  <si>
    <t>Tengelyferdesége</t>
  </si>
  <si>
    <t>http://astro.u-szeged.hu/oktatas/csillagaszat/6_Naprendszer/010300bolygok/bolygok.html</t>
  </si>
  <si>
    <t>http://csillagaszat.uw.hu/naprendszerunk.html</t>
  </si>
  <si>
    <t>Átlagos naptávolság millió km</t>
  </si>
  <si>
    <t>https://kerekmese.hu/temak/bolygok-naprendszerben/</t>
  </si>
  <si>
    <t>Bolygó</t>
  </si>
  <si>
    <t>Közetbolygó</t>
  </si>
  <si>
    <t>Óriásbolygó</t>
  </si>
  <si>
    <t>Törpebolygó</t>
  </si>
  <si>
    <t>Hány?</t>
  </si>
  <si>
    <t>Keringési 
idő</t>
  </si>
  <si>
    <t>Bolygók
 nevei</t>
  </si>
  <si>
    <t>Bolygók száma:</t>
  </si>
  <si>
    <t>Bolygó neve:</t>
  </si>
  <si>
    <t>-</t>
  </si>
  <si>
    <t xml:space="preserve">Naprendszer bolygói </t>
  </si>
  <si>
    <t>Forrás:</t>
  </si>
  <si>
    <t>Bolygó átmérője ( km)</t>
  </si>
</sst>
</file>

<file path=xl/styles.xml><?xml version="1.0" encoding="utf-8"?>
<styleSheet xmlns="http://schemas.openxmlformats.org/spreadsheetml/2006/main">
  <numFmts count="4">
    <numFmt numFmtId="164" formatCode="0&quot; db&quot;"/>
    <numFmt numFmtId="165" formatCode="#,##0&quot; nap&quot;"/>
    <numFmt numFmtId="166" formatCode="#,##0.0&quot; km&quot;"/>
    <numFmt numFmtId="167" formatCode="#,##0.0&quot;°&quot;"/>
  </numFmts>
  <fonts count="12">
    <font>
      <sz val="11"/>
      <color theme="1"/>
      <name val="Calibri"/>
      <family val="2"/>
      <charset val="238"/>
      <scheme val="minor"/>
    </font>
    <font>
      <u/>
      <sz val="12.65"/>
      <color theme="10"/>
      <name val="Calibri"/>
      <family val="2"/>
      <charset val="238"/>
    </font>
    <font>
      <b/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color rgb="FFC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u/>
      <sz val="12.65"/>
      <color theme="10"/>
      <name val="Times New Roman"/>
      <family val="1"/>
      <charset val="238"/>
    </font>
    <font>
      <sz val="12"/>
      <color rgb="FFB81A1A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BEE6FF"/>
        <bgColor indexed="64"/>
      </patternFill>
    </fill>
    <fill>
      <patternFill patternType="solid">
        <fgColor theme="0"/>
        <bgColor rgb="FFD0CECE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3" fillId="0" borderId="0" xfId="0" applyFont="1"/>
    <xf numFmtId="0" fontId="4" fillId="4" borderId="1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textRotation="90"/>
    </xf>
    <xf numFmtId="0" fontId="6" fillId="0" borderId="10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center" vertical="center" textRotation="90"/>
    </xf>
    <xf numFmtId="0" fontId="8" fillId="2" borderId="18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10" fillId="0" borderId="0" xfId="1" applyFont="1" applyAlignment="1" applyProtection="1"/>
    <xf numFmtId="0" fontId="11" fillId="5" borderId="1" xfId="0" applyFont="1" applyFill="1" applyBorder="1" applyAlignment="1">
      <alignment horizontal="center" vertical="center"/>
    </xf>
    <xf numFmtId="166" fontId="11" fillId="5" borderId="1" xfId="0" applyNumberFormat="1" applyFont="1" applyFill="1" applyBorder="1" applyAlignment="1">
      <alignment horizontal="center" vertical="center"/>
    </xf>
    <xf numFmtId="167" fontId="11" fillId="5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166" fontId="11" fillId="5" borderId="13" xfId="0" applyNumberFormat="1" applyFont="1" applyFill="1" applyBorder="1" applyAlignment="1">
      <alignment horizontal="center" vertical="center"/>
    </xf>
    <xf numFmtId="167" fontId="11" fillId="5" borderId="13" xfId="0" applyNumberFormat="1" applyFont="1" applyFill="1" applyBorder="1" applyAlignment="1">
      <alignment horizontal="center" vertical="center"/>
    </xf>
    <xf numFmtId="165" fontId="11" fillId="5" borderId="13" xfId="0" applyNumberFormat="1" applyFont="1" applyFill="1" applyBorder="1" applyAlignment="1">
      <alignment horizontal="center" vertical="center"/>
    </xf>
    <xf numFmtId="2" fontId="11" fillId="5" borderId="1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2" fontId="11" fillId="3" borderId="19" xfId="0" applyNumberFormat="1" applyFont="1" applyFill="1" applyBorder="1" applyAlignment="1">
      <alignment horizontal="left" vertical="center"/>
    </xf>
    <xf numFmtId="1" fontId="11" fillId="3" borderId="15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11" fillId="3" borderId="15" xfId="0" applyNumberFormat="1" applyFont="1" applyFill="1" applyBorder="1" applyAlignment="1">
      <alignment horizontal="left" vertical="center"/>
    </xf>
    <xf numFmtId="164" fontId="11" fillId="3" borderId="15" xfId="0" applyNumberFormat="1" applyFont="1" applyFill="1" applyBorder="1" applyAlignment="1">
      <alignment horizontal="left" vertical="center"/>
    </xf>
    <xf numFmtId="164" fontId="11" fillId="3" borderId="16" xfId="0" applyNumberFormat="1" applyFont="1" applyFill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2" fontId="7" fillId="3" borderId="25" xfId="0" applyNumberFormat="1" applyFont="1" applyFill="1" applyBorder="1" applyAlignment="1">
      <alignment horizontal="left" vertical="center"/>
    </xf>
    <xf numFmtId="0" fontId="8" fillId="2" borderId="26" xfId="0" applyFont="1" applyFill="1" applyBorder="1" applyAlignment="1">
      <alignment vertical="center"/>
    </xf>
    <xf numFmtId="1" fontId="11" fillId="3" borderId="17" xfId="0" applyNumberFormat="1" applyFont="1" applyFill="1" applyBorder="1" applyAlignment="1">
      <alignment horizontal="left" vertical="center"/>
    </xf>
    <xf numFmtId="2" fontId="11" fillId="3" borderId="17" xfId="0" applyNumberFormat="1" applyFont="1" applyFill="1" applyBorder="1" applyAlignment="1">
      <alignment horizontal="left" vertical="center"/>
    </xf>
    <xf numFmtId="0" fontId="11" fillId="3" borderId="16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B81A1A"/>
      <color rgb="FFBEE6FF"/>
      <color rgb="FFD0C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/>
              <a:t>Naptávolság</a:t>
            </a:r>
          </a:p>
        </c:rich>
      </c:tx>
    </c:title>
    <c:view3D>
      <c:rAngAx val="1"/>
    </c:view3D>
    <c:plotArea>
      <c:layout>
        <c:manualLayout>
          <c:layoutTarget val="inner"/>
          <c:xMode val="edge"/>
          <c:yMode val="edge"/>
          <c:x val="0.10237591065584405"/>
          <c:y val="8.5744420042385305E-2"/>
          <c:w val="0.6755865616023935"/>
          <c:h val="0.81395358393053729"/>
        </c:manualLayout>
      </c:layout>
      <c:bar3DChart>
        <c:barDir val="col"/>
        <c:grouping val="clustered"/>
        <c:ser>
          <c:idx val="0"/>
          <c:order val="0"/>
          <c:tx>
            <c:strRef>
              <c:f>Naprendszer!$C$2</c:f>
              <c:strCache>
                <c:ptCount val="1"/>
                <c:pt idx="0">
                  <c:v>Átlagos naptávolság millió km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Naprendszer!$B$3:$B$11</c:f>
              <c:strCache>
                <c:ptCount val="9"/>
                <c:pt idx="0">
                  <c:v>Plutó</c:v>
                </c:pt>
                <c:pt idx="1">
                  <c:v>Merkúr</c:v>
                </c:pt>
                <c:pt idx="2">
                  <c:v>Mars</c:v>
                </c:pt>
                <c:pt idx="3">
                  <c:v>Vénusz</c:v>
                </c:pt>
                <c:pt idx="4">
                  <c:v>Föld</c:v>
                </c:pt>
                <c:pt idx="5">
                  <c:v>Neptunusz</c:v>
                </c:pt>
                <c:pt idx="6">
                  <c:v>Uránusz</c:v>
                </c:pt>
                <c:pt idx="7">
                  <c:v>Szaturnusz</c:v>
                </c:pt>
                <c:pt idx="8">
                  <c:v>Jupiter</c:v>
                </c:pt>
              </c:strCache>
            </c:strRef>
          </c:cat>
          <c:val>
            <c:numRef>
              <c:f>Naprendszer!$C$3:$C$11</c:f>
              <c:numCache>
                <c:formatCode>General</c:formatCode>
                <c:ptCount val="9"/>
                <c:pt idx="0">
                  <c:v>5900</c:v>
                </c:pt>
                <c:pt idx="1">
                  <c:v>57.9</c:v>
                </c:pt>
                <c:pt idx="2">
                  <c:v>227.9</c:v>
                </c:pt>
                <c:pt idx="3">
                  <c:v>108.2</c:v>
                </c:pt>
                <c:pt idx="4">
                  <c:v>149.6</c:v>
                </c:pt>
                <c:pt idx="5">
                  <c:v>4496.6000000000004</c:v>
                </c:pt>
                <c:pt idx="6">
                  <c:v>2869.6</c:v>
                </c:pt>
                <c:pt idx="7">
                  <c:v>1427</c:v>
                </c:pt>
                <c:pt idx="8">
                  <c:v>778.3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5A-4451-8F6C-68AE40E5AA44}"/>
            </c:ext>
          </c:extLst>
        </c:ser>
        <c:dLbls>
          <c:showVal val="1"/>
        </c:dLbls>
        <c:shape val="box"/>
        <c:axId val="83540992"/>
        <c:axId val="83678336"/>
        <c:axId val="0"/>
      </c:bar3DChart>
      <c:catAx>
        <c:axId val="83540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hu-HU"/>
                  <a:t>Bolygók</a:t>
                </a:r>
                <a:r>
                  <a:rPr lang="hu-HU" baseline="0"/>
                  <a:t> neve</a:t>
                </a:r>
                <a:endParaRPr lang="hu-HU"/>
              </a:p>
            </c:rich>
          </c:tx>
          <c:layout>
            <c:manualLayout>
              <c:xMode val="edge"/>
              <c:yMode val="edge"/>
              <c:x val="0.3835548378282938"/>
              <c:y val="0.94801572470006656"/>
            </c:manualLayout>
          </c:layout>
        </c:title>
        <c:numFmt formatCode="General" sourceLinked="0"/>
        <c:tickLblPos val="nextTo"/>
        <c:crossAx val="83678336"/>
        <c:crosses val="autoZero"/>
        <c:auto val="1"/>
        <c:lblAlgn val="ctr"/>
        <c:lblOffset val="100"/>
      </c:catAx>
      <c:valAx>
        <c:axId val="8367833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hu-HU"/>
                  <a:t>Millió km</a:t>
                </a:r>
              </a:p>
            </c:rich>
          </c:tx>
          <c:layout>
            <c:manualLayout>
              <c:xMode val="edge"/>
              <c:yMode val="edge"/>
              <c:x val="4.7525623808382308E-2"/>
              <c:y val="6.0228927912460282E-2"/>
            </c:manualLayout>
          </c:layout>
        </c:title>
        <c:numFmt formatCode="General" sourceLinked="1"/>
        <c:tickLblPos val="nextTo"/>
        <c:crossAx val="83540992"/>
        <c:crosses val="autoZero"/>
        <c:crossBetween val="between"/>
      </c:valAx>
    </c:plotArea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/>
              <a:t>Naptávolság</a:t>
            </a:r>
          </a:p>
        </c:rich>
      </c:tx>
      <c:layout/>
    </c:title>
    <c:view3D>
      <c:rAngAx val="1"/>
    </c:view3D>
    <c:plotArea>
      <c:layout>
        <c:manualLayout>
          <c:layoutTarget val="inner"/>
          <c:xMode val="edge"/>
          <c:yMode val="edge"/>
          <c:x val="0.10237591065584405"/>
          <c:y val="8.5744420042385305E-2"/>
          <c:w val="0.6755865616023935"/>
          <c:h val="0.81395358393053729"/>
        </c:manualLayout>
      </c:layout>
      <c:bar3DChart>
        <c:barDir val="col"/>
        <c:grouping val="clustered"/>
        <c:ser>
          <c:idx val="0"/>
          <c:order val="0"/>
          <c:tx>
            <c:strRef>
              <c:f>Naprendszer!$C$2</c:f>
              <c:strCache>
                <c:ptCount val="1"/>
                <c:pt idx="0">
                  <c:v>Átlagos naptávolság millió km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Naprendszer!$B$3:$B$11</c:f>
              <c:strCache>
                <c:ptCount val="9"/>
                <c:pt idx="0">
                  <c:v>Plutó</c:v>
                </c:pt>
                <c:pt idx="1">
                  <c:v>Merkúr</c:v>
                </c:pt>
                <c:pt idx="2">
                  <c:v>Mars</c:v>
                </c:pt>
                <c:pt idx="3">
                  <c:v>Vénusz</c:v>
                </c:pt>
                <c:pt idx="4">
                  <c:v>Föld</c:v>
                </c:pt>
                <c:pt idx="5">
                  <c:v>Neptunusz</c:v>
                </c:pt>
                <c:pt idx="6">
                  <c:v>Uránusz</c:v>
                </c:pt>
                <c:pt idx="7">
                  <c:v>Szaturnusz</c:v>
                </c:pt>
                <c:pt idx="8">
                  <c:v>Jupiter</c:v>
                </c:pt>
              </c:strCache>
            </c:strRef>
          </c:cat>
          <c:val>
            <c:numRef>
              <c:f>Naprendszer!$C$3:$C$11</c:f>
              <c:numCache>
                <c:formatCode>General</c:formatCode>
                <c:ptCount val="9"/>
                <c:pt idx="0">
                  <c:v>5900</c:v>
                </c:pt>
                <c:pt idx="1">
                  <c:v>57.9</c:v>
                </c:pt>
                <c:pt idx="2">
                  <c:v>227.9</c:v>
                </c:pt>
                <c:pt idx="3">
                  <c:v>108.2</c:v>
                </c:pt>
                <c:pt idx="4">
                  <c:v>149.6</c:v>
                </c:pt>
                <c:pt idx="5">
                  <c:v>4496.6000000000004</c:v>
                </c:pt>
                <c:pt idx="6">
                  <c:v>2869.6</c:v>
                </c:pt>
                <c:pt idx="7">
                  <c:v>1427</c:v>
                </c:pt>
                <c:pt idx="8">
                  <c:v>778.3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61-4AF4-80EE-F902A90760C3}"/>
            </c:ext>
          </c:extLst>
        </c:ser>
        <c:dLbls>
          <c:showVal val="1"/>
        </c:dLbls>
        <c:shape val="box"/>
        <c:axId val="89070976"/>
        <c:axId val="89110016"/>
        <c:axId val="0"/>
      </c:bar3DChart>
      <c:catAx>
        <c:axId val="89070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hu-HU"/>
                  <a:t>Bolygók</a:t>
                </a:r>
                <a:r>
                  <a:rPr lang="hu-HU" baseline="0"/>
                  <a:t> neve</a:t>
                </a:r>
                <a:endParaRPr lang="hu-HU"/>
              </a:p>
            </c:rich>
          </c:tx>
          <c:layout>
            <c:manualLayout>
              <c:xMode val="edge"/>
              <c:yMode val="edge"/>
              <c:x val="0.3835548378282938"/>
              <c:y val="0.94801572470006656"/>
            </c:manualLayout>
          </c:layout>
        </c:title>
        <c:numFmt formatCode="General" sourceLinked="0"/>
        <c:tickLblPos val="nextTo"/>
        <c:crossAx val="89110016"/>
        <c:crosses val="autoZero"/>
        <c:auto val="1"/>
        <c:lblAlgn val="ctr"/>
        <c:lblOffset val="100"/>
      </c:catAx>
      <c:valAx>
        <c:axId val="8911001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hu-HU"/>
                  <a:t>Millió km</a:t>
                </a:r>
              </a:p>
            </c:rich>
          </c:tx>
          <c:layout>
            <c:manualLayout>
              <c:xMode val="edge"/>
              <c:yMode val="edge"/>
              <c:x val="4.7525623808382308E-2"/>
              <c:y val="6.0228927912460282E-2"/>
            </c:manualLayout>
          </c:layout>
        </c:title>
        <c:numFmt formatCode="General" sourceLinked="1"/>
        <c:tickLblPos val="nextTo"/>
        <c:crossAx val="89070976"/>
        <c:crosses val="autoZero"/>
        <c:crossBetween val="between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chart" Target="../charts/chart2.xml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81346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11077</xdr:rowOff>
    </xdr:from>
    <xdr:to>
      <xdr:col>1</xdr:col>
      <xdr:colOff>1412</xdr:colOff>
      <xdr:row>4</xdr:row>
      <xdr:rowOff>17290</xdr:rowOff>
    </xdr:to>
    <xdr:pic>
      <xdr:nvPicPr>
        <xdr:cNvPr id="5" name="Kép 4" descr="Merkur.jpg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377234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18364</xdr:rowOff>
    </xdr:from>
    <xdr:to>
      <xdr:col>1</xdr:col>
      <xdr:colOff>1412</xdr:colOff>
      <xdr:row>6</xdr:row>
      <xdr:rowOff>24580</xdr:rowOff>
    </xdr:to>
    <xdr:pic>
      <xdr:nvPicPr>
        <xdr:cNvPr id="6" name="Kép 5" descr="Venusz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2081576"/>
          <a:ext cx="360000" cy="3581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347559</xdr:rowOff>
    </xdr:from>
    <xdr:to>
      <xdr:col>1</xdr:col>
      <xdr:colOff>1412</xdr:colOff>
      <xdr:row>7</xdr:row>
      <xdr:rowOff>6392</xdr:rowOff>
    </xdr:to>
    <xdr:pic>
      <xdr:nvPicPr>
        <xdr:cNvPr id="7" name="Kép 6" descr="Föld.jpg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2421288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16562</xdr:rowOff>
    </xdr:from>
    <xdr:to>
      <xdr:col>1</xdr:col>
      <xdr:colOff>1412</xdr:colOff>
      <xdr:row>5</xdr:row>
      <xdr:rowOff>22776</xdr:rowOff>
    </xdr:to>
    <xdr:pic>
      <xdr:nvPicPr>
        <xdr:cNvPr id="8" name="Kép 7" descr="Mars.jpg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1727833"/>
          <a:ext cx="360000" cy="35815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345512</xdr:rowOff>
    </xdr:from>
    <xdr:to>
      <xdr:col>1</xdr:col>
      <xdr:colOff>1412</xdr:colOff>
      <xdr:row>11</xdr:row>
      <xdr:rowOff>4345</xdr:rowOff>
    </xdr:to>
    <xdr:pic>
      <xdr:nvPicPr>
        <xdr:cNvPr id="9" name="Kép 8" descr="Jupiter.jpg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3816487"/>
          <a:ext cx="360000" cy="35815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342590</xdr:rowOff>
    </xdr:from>
    <xdr:to>
      <xdr:col>1</xdr:col>
      <xdr:colOff>1412</xdr:colOff>
      <xdr:row>10</xdr:row>
      <xdr:rowOff>1420</xdr:rowOff>
    </xdr:to>
    <xdr:pic>
      <xdr:nvPicPr>
        <xdr:cNvPr id="10" name="Kép 9" descr="Szaturnusz.jpg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3461624"/>
          <a:ext cx="360000" cy="35815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344738</xdr:rowOff>
    </xdr:from>
    <xdr:to>
      <xdr:col>1</xdr:col>
      <xdr:colOff>1412</xdr:colOff>
      <xdr:row>9</xdr:row>
      <xdr:rowOff>3570</xdr:rowOff>
    </xdr:to>
    <xdr:pic>
      <xdr:nvPicPr>
        <xdr:cNvPr id="11" name="Kép 10" descr="Uranusz.jpg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3111831"/>
          <a:ext cx="360000" cy="35815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350026</xdr:rowOff>
    </xdr:from>
    <xdr:to>
      <xdr:col>1</xdr:col>
      <xdr:colOff>1412</xdr:colOff>
      <xdr:row>8</xdr:row>
      <xdr:rowOff>2454</xdr:rowOff>
    </xdr:to>
    <xdr:pic>
      <xdr:nvPicPr>
        <xdr:cNvPr id="12" name="Kép 11" descr="Neptunusz.jpg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2765179"/>
          <a:ext cx="360000" cy="3563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8045</xdr:rowOff>
    </xdr:from>
    <xdr:to>
      <xdr:col>1</xdr:col>
      <xdr:colOff>1412</xdr:colOff>
      <xdr:row>3</xdr:row>
      <xdr:rowOff>14260</xdr:rowOff>
    </xdr:to>
    <xdr:pic>
      <xdr:nvPicPr>
        <xdr:cNvPr id="13" name="Kép 12" descr="Pluto.jpg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1020416"/>
          <a:ext cx="360000" cy="360000"/>
        </a:xfrm>
        <a:prstGeom prst="rect">
          <a:avLst/>
        </a:prstGeom>
      </xdr:spPr>
    </xdr:pic>
    <xdr:clientData/>
  </xdr:twoCellAnchor>
  <xdr:absoluteAnchor>
    <xdr:pos x="9580218" y="2367122"/>
    <xdr:ext cx="9298112" cy="6070315"/>
    <xdr:graphicFrame macro="">
      <xdr:nvGraphicFramePr>
        <xdr:cNvPr id="14" name="Diagram 13">
          <a:extLst>
            <a:ext uri="{FF2B5EF4-FFF2-40B4-BE49-F238E27FC236}">
              <a16:creationId xmlns:a16="http://schemas.microsoft.com/office/drawing/2014/main" xmlns="" id="{2773CB99-7A3C-42A4-A8C9-84C0B59C2F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kerekmese.hu/temak/bolygok-naprendszerben/" TargetMode="External"/><Relationship Id="rId2" Type="http://schemas.openxmlformats.org/officeDocument/2006/relationships/hyperlink" Target="http://csillagaszat.uw.hu/naprendszerunk.html" TargetMode="External"/><Relationship Id="rId1" Type="http://schemas.openxmlformats.org/officeDocument/2006/relationships/hyperlink" Target="http://astro.u-szeged.hu/oktatas/csillagaszat/6_Naprendszer/010300bolygok/bolygok.html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"/>
  <sheetViews>
    <sheetView tabSelected="1" zoomScale="85" zoomScaleNormal="85" workbookViewId="0">
      <selection activeCell="B18" sqref="B18"/>
    </sheetView>
  </sheetViews>
  <sheetFormatPr defaultRowHeight="15"/>
  <cols>
    <col min="1" max="1" width="5.42578125" style="1" customWidth="1"/>
    <col min="2" max="2" width="11.85546875" style="1" customWidth="1"/>
    <col min="3" max="3" width="18.7109375" style="1" customWidth="1"/>
    <col min="4" max="4" width="14.28515625" style="1" customWidth="1"/>
    <col min="5" max="5" width="11" style="1" customWidth="1"/>
    <col min="6" max="6" width="19.5703125" style="1" customWidth="1"/>
    <col min="7" max="7" width="14.140625" style="1" customWidth="1"/>
    <col min="8" max="8" width="15" style="1" customWidth="1"/>
    <col min="9" max="9" width="16.42578125" style="1" customWidth="1"/>
    <col min="10" max="10" width="39" style="1" customWidth="1"/>
    <col min="11" max="11" width="15.140625" style="1" bestFit="1" customWidth="1"/>
    <col min="12" max="12" width="9.140625" style="1"/>
    <col min="13" max="13" width="13.140625" style="1" customWidth="1"/>
    <col min="14" max="16" width="9.140625" style="1"/>
    <col min="17" max="17" width="11.85546875" style="1" bestFit="1" customWidth="1"/>
    <col min="18" max="16384" width="9.140625" style="1"/>
  </cols>
  <sheetData>
    <row r="1" spans="1:17" ht="24.95" customHeight="1" thickTop="1" thickBot="1">
      <c r="A1" s="44" t="s">
        <v>29</v>
      </c>
      <c r="B1" s="45"/>
      <c r="C1" s="45"/>
      <c r="D1" s="45"/>
      <c r="E1" s="45"/>
      <c r="F1" s="45"/>
      <c r="G1" s="45"/>
      <c r="H1" s="45"/>
      <c r="I1" s="46"/>
    </row>
    <row r="2" spans="1:17" ht="57" thickBot="1">
      <c r="A2" s="2"/>
      <c r="B2" s="3" t="s">
        <v>25</v>
      </c>
      <c r="C2" s="4" t="s">
        <v>17</v>
      </c>
      <c r="D2" s="4" t="s">
        <v>13</v>
      </c>
      <c r="E2" s="4" t="s">
        <v>9</v>
      </c>
      <c r="F2" s="4" t="s">
        <v>14</v>
      </c>
      <c r="G2" s="4" t="s">
        <v>24</v>
      </c>
      <c r="H2" s="4" t="s">
        <v>10</v>
      </c>
      <c r="I2" s="5" t="s">
        <v>19</v>
      </c>
      <c r="J2" s="6"/>
      <c r="O2" s="43" t="s">
        <v>31</v>
      </c>
      <c r="P2" s="43"/>
      <c r="Q2" s="43"/>
    </row>
    <row r="3" spans="1:17" ht="28.35" customHeight="1">
      <c r="A3" s="7"/>
      <c r="B3" s="25" t="s">
        <v>7</v>
      </c>
      <c r="C3" s="15">
        <v>5900</v>
      </c>
      <c r="D3" s="16">
        <v>2374</v>
      </c>
      <c r="E3" s="15">
        <v>1</v>
      </c>
      <c r="F3" s="17">
        <v>122.5</v>
      </c>
      <c r="G3" s="18">
        <v>90465</v>
      </c>
      <c r="H3" s="19" t="s">
        <v>28</v>
      </c>
      <c r="I3" s="34" t="str">
        <f t="shared" ref="I3:I11" si="0">VLOOKUP(D3,$O$3:$Q$5,3,1)</f>
        <v>Törpebolygó</v>
      </c>
      <c r="J3" s="6"/>
      <c r="O3" s="42">
        <v>900</v>
      </c>
      <c r="P3" s="42">
        <v>4799</v>
      </c>
      <c r="Q3" s="42" t="s">
        <v>22</v>
      </c>
    </row>
    <row r="4" spans="1:17" ht="28.35" customHeight="1">
      <c r="A4" s="8"/>
      <c r="B4" s="26" t="s">
        <v>0</v>
      </c>
      <c r="C4" s="15">
        <v>57.9</v>
      </c>
      <c r="D4" s="16">
        <v>4879.3999999999996</v>
      </c>
      <c r="E4" s="15">
        <v>0</v>
      </c>
      <c r="F4" s="17">
        <v>2.1</v>
      </c>
      <c r="G4" s="18">
        <v>87.97</v>
      </c>
      <c r="H4" s="19">
        <v>99.36</v>
      </c>
      <c r="I4" s="34" t="str">
        <f t="shared" si="0"/>
        <v>Közetbolygó</v>
      </c>
      <c r="J4" s="6"/>
      <c r="O4" s="42">
        <v>4800</v>
      </c>
      <c r="P4" s="42">
        <v>47999</v>
      </c>
      <c r="Q4" s="42" t="s">
        <v>20</v>
      </c>
    </row>
    <row r="5" spans="1:17" ht="28.35" customHeight="1">
      <c r="A5" s="8"/>
      <c r="B5" s="25" t="s">
        <v>3</v>
      </c>
      <c r="C5" s="15">
        <v>227.9</v>
      </c>
      <c r="D5" s="16">
        <v>6794</v>
      </c>
      <c r="E5" s="15">
        <v>2</v>
      </c>
      <c r="F5" s="17">
        <v>25.2</v>
      </c>
      <c r="G5" s="18">
        <v>687</v>
      </c>
      <c r="H5" s="19">
        <v>12.72</v>
      </c>
      <c r="I5" s="34" t="str">
        <f t="shared" si="0"/>
        <v>Közetbolygó</v>
      </c>
      <c r="J5" s="6"/>
      <c r="O5" s="42">
        <v>48000</v>
      </c>
      <c r="P5" s="42">
        <v>143000</v>
      </c>
      <c r="Q5" s="42" t="s">
        <v>21</v>
      </c>
    </row>
    <row r="6" spans="1:17" ht="28.35" customHeight="1">
      <c r="A6" s="8"/>
      <c r="B6" s="25" t="s">
        <v>1</v>
      </c>
      <c r="C6" s="15">
        <v>108.2</v>
      </c>
      <c r="D6" s="16">
        <v>12103.6</v>
      </c>
      <c r="E6" s="15">
        <v>0</v>
      </c>
      <c r="F6" s="17">
        <v>177.4</v>
      </c>
      <c r="G6" s="18">
        <v>224.7</v>
      </c>
      <c r="H6" s="19">
        <v>38.880000000000003</v>
      </c>
      <c r="I6" s="34" t="str">
        <f t="shared" si="0"/>
        <v>Közetbolygó</v>
      </c>
      <c r="J6" s="6"/>
    </row>
    <row r="7" spans="1:17" ht="28.35" customHeight="1">
      <c r="A7" s="8"/>
      <c r="B7" s="25" t="s">
        <v>2</v>
      </c>
      <c r="C7" s="15">
        <v>149.6</v>
      </c>
      <c r="D7" s="16">
        <v>12756</v>
      </c>
      <c r="E7" s="15">
        <v>1</v>
      </c>
      <c r="F7" s="17">
        <v>23.5</v>
      </c>
      <c r="G7" s="18">
        <v>365.25</v>
      </c>
      <c r="H7" s="19">
        <v>24</v>
      </c>
      <c r="I7" s="34" t="str">
        <f t="shared" si="0"/>
        <v>Közetbolygó</v>
      </c>
      <c r="J7" s="6"/>
    </row>
    <row r="8" spans="1:17" ht="28.35" customHeight="1">
      <c r="A8" s="8"/>
      <c r="B8" s="25" t="s">
        <v>6</v>
      </c>
      <c r="C8" s="15">
        <v>4496.6000000000004</v>
      </c>
      <c r="D8" s="16">
        <v>49532</v>
      </c>
      <c r="E8" s="15">
        <v>8</v>
      </c>
      <c r="F8" s="17">
        <v>29.6</v>
      </c>
      <c r="G8" s="18">
        <v>60189</v>
      </c>
      <c r="H8" s="19">
        <v>0.114</v>
      </c>
      <c r="I8" s="34" t="str">
        <f t="shared" si="0"/>
        <v>Óriásbolygó</v>
      </c>
      <c r="J8" s="6"/>
    </row>
    <row r="9" spans="1:17" ht="28.35" customHeight="1">
      <c r="A9" s="8"/>
      <c r="B9" s="25" t="s">
        <v>5</v>
      </c>
      <c r="C9" s="15">
        <v>2869.6</v>
      </c>
      <c r="D9" s="16">
        <v>51118</v>
      </c>
      <c r="E9" s="15">
        <v>15</v>
      </c>
      <c r="F9" s="17">
        <v>97.9</v>
      </c>
      <c r="G9" s="18">
        <v>30685.4</v>
      </c>
      <c r="H9" s="19">
        <v>0.24</v>
      </c>
      <c r="I9" s="34" t="str">
        <f t="shared" si="0"/>
        <v>Óriásbolygó</v>
      </c>
      <c r="J9" s="6"/>
    </row>
    <row r="10" spans="1:17" ht="28.35" customHeight="1">
      <c r="A10" s="8"/>
      <c r="B10" s="25" t="s">
        <v>8</v>
      </c>
      <c r="C10" s="15">
        <v>1427</v>
      </c>
      <c r="D10" s="16">
        <v>120536</v>
      </c>
      <c r="E10" s="15">
        <v>17</v>
      </c>
      <c r="F10" s="17">
        <v>26.7</v>
      </c>
      <c r="G10" s="18">
        <v>10759.2</v>
      </c>
      <c r="H10" s="19">
        <v>0.72</v>
      </c>
      <c r="I10" s="34" t="str">
        <f t="shared" si="0"/>
        <v>Óriásbolygó</v>
      </c>
      <c r="J10" s="6"/>
    </row>
    <row r="11" spans="1:17" ht="28.35" customHeight="1" thickBot="1">
      <c r="A11" s="9"/>
      <c r="B11" s="27" t="s">
        <v>4</v>
      </c>
      <c r="C11" s="20">
        <v>778.3</v>
      </c>
      <c r="D11" s="21">
        <v>142984</v>
      </c>
      <c r="E11" s="20">
        <v>16</v>
      </c>
      <c r="F11" s="22">
        <v>3.1</v>
      </c>
      <c r="G11" s="23">
        <v>4332.58</v>
      </c>
      <c r="H11" s="24">
        <v>2.16</v>
      </c>
      <c r="I11" s="35" t="str">
        <f t="shared" si="0"/>
        <v>Óriásbolygó</v>
      </c>
      <c r="J11" s="6"/>
    </row>
    <row r="12" spans="1:17" ht="16.5" thickTop="1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7" ht="16.5" thickBot="1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7" ht="17.25" thickTop="1" thickBot="1">
      <c r="A14" s="6"/>
      <c r="B14" s="38" t="s">
        <v>11</v>
      </c>
      <c r="C14" s="39">
        <f>SUM(E3:E11)</f>
        <v>60</v>
      </c>
      <c r="D14" s="28"/>
      <c r="E14" s="29"/>
      <c r="F14" s="6"/>
      <c r="H14" s="10" t="s">
        <v>19</v>
      </c>
      <c r="I14" s="11" t="s">
        <v>23</v>
      </c>
      <c r="J14" s="6"/>
    </row>
    <row r="15" spans="1:17" ht="16.5" thickTop="1">
      <c r="A15" s="6"/>
      <c r="B15" s="36" t="s">
        <v>12</v>
      </c>
      <c r="C15" s="37">
        <f>ROUND(AVERAGE(C3:C11),2)</f>
        <v>1779.46</v>
      </c>
      <c r="D15" s="30">
        <f t="shared" ref="D15:E15" si="1">ROUND(AVERAGE(D3:D11),2)</f>
        <v>44786.33</v>
      </c>
      <c r="E15" s="40">
        <f t="shared" si="1"/>
        <v>6.67</v>
      </c>
      <c r="F15" s="6"/>
      <c r="H15" s="12" t="s">
        <v>20</v>
      </c>
      <c r="I15" s="33">
        <f>COUNTIF($I$3:$I$11,H15)</f>
        <v>4</v>
      </c>
      <c r="J15" s="6"/>
    </row>
    <row r="16" spans="1:17" ht="18" customHeight="1">
      <c r="A16" s="6"/>
      <c r="B16" s="47" t="s">
        <v>26</v>
      </c>
      <c r="C16" s="48"/>
      <c r="D16" s="48"/>
      <c r="E16" s="31">
        <f>COUNTA(B3:B11)</f>
        <v>9</v>
      </c>
      <c r="F16" s="6"/>
      <c r="H16" s="12" t="s">
        <v>21</v>
      </c>
      <c r="I16" s="33">
        <f>COUNTIF($I$3:$I$11,H16)</f>
        <v>4</v>
      </c>
      <c r="J16" s="6"/>
    </row>
    <row r="17" spans="1:10" ht="16.5" thickBot="1">
      <c r="A17" s="6"/>
      <c r="B17" s="49" t="s">
        <v>27</v>
      </c>
      <c r="C17" s="50"/>
      <c r="D17" s="51"/>
      <c r="E17" s="32" t="str">
        <f>INDEX(B3:B11,MATCH(MAX(E3:E11),E3:E11,0))</f>
        <v>Szaturnusz</v>
      </c>
      <c r="F17" s="6"/>
      <c r="H17" s="13" t="s">
        <v>22</v>
      </c>
      <c r="I17" s="41">
        <f>COUNTIF($I$3:$I$11,H17)</f>
        <v>1</v>
      </c>
      <c r="J17" s="6"/>
    </row>
    <row r="18" spans="1:10" ht="16.5" thickTop="1">
      <c r="A18" s="6"/>
      <c r="D18" s="6"/>
      <c r="E18" s="6"/>
      <c r="F18" s="6"/>
      <c r="G18" s="6"/>
      <c r="I18" s="6"/>
      <c r="J18" s="6"/>
    </row>
    <row r="19" spans="1:10" ht="15.75">
      <c r="A19" s="6"/>
      <c r="D19" s="6"/>
      <c r="E19" s="6"/>
      <c r="F19" s="6"/>
      <c r="G19" s="6"/>
      <c r="I19" s="6"/>
      <c r="J19" s="6"/>
    </row>
    <row r="20" spans="1:10" ht="15.75">
      <c r="A20" s="6"/>
      <c r="D20" s="6"/>
      <c r="E20" s="6"/>
      <c r="F20" s="6"/>
      <c r="G20" s="6"/>
      <c r="I20" s="6"/>
      <c r="J20" s="6"/>
    </row>
    <row r="21" spans="1:10" ht="15.75">
      <c r="A21" s="6"/>
      <c r="B21" s="6"/>
      <c r="C21" s="6"/>
      <c r="D21" s="6"/>
      <c r="E21" s="6"/>
      <c r="F21" s="6"/>
      <c r="G21" s="6"/>
      <c r="J21" s="6"/>
    </row>
    <row r="22" spans="1:10" ht="15.75">
      <c r="A22" s="6"/>
      <c r="B22" s="6" t="s">
        <v>30</v>
      </c>
      <c r="C22" s="6"/>
      <c r="D22" s="6"/>
      <c r="E22" s="6"/>
      <c r="F22" s="6"/>
      <c r="G22" s="6"/>
      <c r="J22" s="6"/>
    </row>
    <row r="23" spans="1:10" ht="16.5">
      <c r="A23" s="6"/>
      <c r="B23" s="14" t="s">
        <v>15</v>
      </c>
      <c r="C23" s="6"/>
      <c r="D23" s="6"/>
      <c r="E23" s="6"/>
      <c r="F23" s="6"/>
      <c r="G23" s="6"/>
      <c r="H23" s="6"/>
      <c r="I23" s="6"/>
      <c r="J23" s="6"/>
    </row>
    <row r="24" spans="1:10" ht="16.5">
      <c r="A24" s="6"/>
      <c r="B24" s="14" t="s">
        <v>16</v>
      </c>
      <c r="C24" s="6"/>
      <c r="D24" s="6"/>
      <c r="E24" s="6"/>
      <c r="F24" s="6"/>
      <c r="G24" s="6"/>
      <c r="H24" s="6"/>
      <c r="I24" s="6"/>
      <c r="J24" s="6"/>
    </row>
    <row r="25" spans="1:10" ht="16.5">
      <c r="A25" s="6"/>
      <c r="B25" s="14" t="s">
        <v>18</v>
      </c>
      <c r="C25" s="6"/>
      <c r="D25" s="6"/>
      <c r="E25" s="6"/>
      <c r="F25" s="6"/>
      <c r="G25" s="6"/>
      <c r="H25" s="6"/>
      <c r="I25" s="6"/>
      <c r="J25" s="6"/>
    </row>
    <row r="26" spans="1:10" ht="15.75">
      <c r="A26" s="6"/>
      <c r="B26" s="6"/>
      <c r="C26" s="6"/>
      <c r="D26" s="6"/>
      <c r="E26" s="6"/>
      <c r="F26" s="6"/>
      <c r="G26" s="6"/>
      <c r="H26" s="6"/>
      <c r="I26" s="6"/>
      <c r="J26" s="6"/>
    </row>
  </sheetData>
  <sortState ref="A3:I11">
    <sortCondition ref="D3:D11"/>
  </sortState>
  <mergeCells count="4">
    <mergeCell ref="O2:Q2"/>
    <mergeCell ref="A1:I1"/>
    <mergeCell ref="B16:D16"/>
    <mergeCell ref="B17:D17"/>
  </mergeCells>
  <hyperlinks>
    <hyperlink ref="B23" r:id="rId1"/>
    <hyperlink ref="B24" r:id="rId2"/>
    <hyperlink ref="B25" r:id="rId3"/>
  </hyperlinks>
  <pageMargins left="0.7" right="0.7" top="0.75" bottom="0.75" header="0.3" footer="0.3"/>
  <pageSetup paperSize="9" orientation="landscape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Diagramok</vt:lpstr>
      </vt:variant>
      <vt:variant>
        <vt:i4>1</vt:i4>
      </vt:variant>
    </vt:vector>
  </HeadingPairs>
  <TitlesOfParts>
    <vt:vector size="2" baseType="lpstr">
      <vt:lpstr>Naprendszer</vt:lpstr>
      <vt:lpstr>Diagram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u26</dc:creator>
  <cp:lastModifiedBy>BBKING</cp:lastModifiedBy>
  <cp:lastPrinted>2019-01-01T15:17:58Z</cp:lastPrinted>
  <dcterms:created xsi:type="dcterms:W3CDTF">2018-09-14T11:02:17Z</dcterms:created>
  <dcterms:modified xsi:type="dcterms:W3CDTF">2019-02-09T14:51:34Z</dcterms:modified>
</cp:coreProperties>
</file>